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13f78f0d122da0c8/Documents/KOMIFO/Kominfo 2/"/>
    </mc:Choice>
  </mc:AlternateContent>
  <xr:revisionPtr revIDLastSave="8" documentId="8_{1BBD9A03-7045-4A84-B58E-5EBC17D23653}" xr6:coauthVersionLast="47" xr6:coauthVersionMax="47" xr10:uidLastSave="{D4E53C1A-C6F4-47EF-90C5-A97C02C4754A}"/>
  <bookViews>
    <workbookView xWindow="-105" yWindow="0" windowWidth="14610" windowHeight="15585" xr2:uid="{714DD66A-9930-44F1-9A4D-8639300D2E36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2" i="1" l="1"/>
  <c r="D23" i="1"/>
  <c r="D24" i="1"/>
  <c r="D25" i="1"/>
  <c r="D26" i="1"/>
  <c r="D27" i="1"/>
  <c r="AE28" i="1"/>
  <c r="AC28" i="1"/>
  <c r="AA28" i="1"/>
  <c r="Y28" i="1"/>
  <c r="U28" i="1"/>
  <c r="S28" i="1"/>
  <c r="Q28" i="1"/>
  <c r="O28" i="1"/>
  <c r="M28" i="1"/>
  <c r="K28" i="1"/>
  <c r="I28" i="1"/>
  <c r="G28" i="1"/>
  <c r="F28" i="1"/>
  <c r="W27" i="1"/>
  <c r="AD27" i="1" s="1"/>
  <c r="P27" i="1"/>
  <c r="H27" i="1"/>
  <c r="E21" i="1"/>
  <c r="D21" i="1"/>
  <c r="AB26" i="1"/>
  <c r="W26" i="1"/>
  <c r="AD26" i="1" s="1"/>
  <c r="V26" i="1"/>
  <c r="P26" i="1"/>
  <c r="N26" i="1"/>
  <c r="H26" i="1"/>
  <c r="E20" i="1"/>
  <c r="D20" i="1"/>
  <c r="C20" i="1"/>
  <c r="B20" i="1"/>
  <c r="AD25" i="1"/>
  <c r="W25" i="1"/>
  <c r="V25" i="1"/>
  <c r="P25" i="1"/>
  <c r="H25" i="1"/>
  <c r="E19" i="1"/>
  <c r="D19" i="1"/>
  <c r="W24" i="1"/>
  <c r="H24" i="1" s="1"/>
  <c r="V24" i="1"/>
  <c r="E18" i="1"/>
  <c r="D18" i="1"/>
  <c r="C18" i="1"/>
  <c r="B18" i="1"/>
  <c r="AB23" i="1"/>
  <c r="Z23" i="1"/>
  <c r="W23" i="1"/>
  <c r="AD23" i="1" s="1"/>
  <c r="V23" i="1"/>
  <c r="T23" i="1"/>
  <c r="P23" i="1"/>
  <c r="N23" i="1"/>
  <c r="L23" i="1"/>
  <c r="H23" i="1"/>
  <c r="E17" i="1"/>
  <c r="D17" i="1"/>
  <c r="AB22" i="1"/>
  <c r="Z22" i="1"/>
  <c r="X22" i="1"/>
  <c r="W22" i="1"/>
  <c r="AD22" i="1" s="1"/>
  <c r="V22" i="1"/>
  <c r="T22" i="1"/>
  <c r="R22" i="1"/>
  <c r="P22" i="1"/>
  <c r="N22" i="1"/>
  <c r="L22" i="1"/>
  <c r="J22" i="1"/>
  <c r="H22" i="1"/>
  <c r="E16" i="1"/>
  <c r="D16" i="1"/>
  <c r="C16" i="1"/>
  <c r="B16" i="1"/>
  <c r="W21" i="1"/>
  <c r="P21" i="1" s="1"/>
  <c r="V21" i="1"/>
  <c r="E15" i="1"/>
  <c r="D15" i="1"/>
  <c r="W20" i="1"/>
  <c r="V20" i="1"/>
  <c r="H20" i="1"/>
  <c r="E14" i="1"/>
  <c r="D14" i="1"/>
  <c r="C14" i="1"/>
  <c r="B14" i="1"/>
  <c r="W19" i="1"/>
  <c r="AD19" i="1" s="1"/>
  <c r="P19" i="1"/>
  <c r="H19" i="1"/>
  <c r="E13" i="1"/>
  <c r="D13" i="1"/>
  <c r="AB18" i="1"/>
  <c r="W18" i="1"/>
  <c r="AD18" i="1" s="1"/>
  <c r="V18" i="1"/>
  <c r="P18" i="1"/>
  <c r="N18" i="1"/>
  <c r="H18" i="1"/>
  <c r="E12" i="1"/>
  <c r="D12" i="1"/>
  <c r="C12" i="1"/>
  <c r="B12" i="1"/>
  <c r="AD17" i="1"/>
  <c r="W17" i="1"/>
  <c r="V17" i="1"/>
  <c r="P17" i="1"/>
  <c r="H17" i="1"/>
  <c r="E11" i="1"/>
  <c r="D11" i="1"/>
  <c r="W16" i="1"/>
  <c r="H16" i="1" s="1"/>
  <c r="V16" i="1"/>
  <c r="E10" i="1"/>
  <c r="D10" i="1"/>
  <c r="C10" i="1"/>
  <c r="B10" i="1"/>
  <c r="AB15" i="1"/>
  <c r="Z15" i="1"/>
  <c r="W15" i="1"/>
  <c r="AD15" i="1" s="1"/>
  <c r="V15" i="1"/>
  <c r="T15" i="1"/>
  <c r="P15" i="1"/>
  <c r="N15" i="1"/>
  <c r="L15" i="1"/>
  <c r="H15" i="1"/>
  <c r="E9" i="1"/>
  <c r="D9" i="1"/>
  <c r="AB14" i="1"/>
  <c r="Z14" i="1"/>
  <c r="X14" i="1"/>
  <c r="W14" i="1"/>
  <c r="AD14" i="1" s="1"/>
  <c r="V14" i="1"/>
  <c r="T14" i="1"/>
  <c r="R14" i="1"/>
  <c r="P14" i="1"/>
  <c r="N14" i="1"/>
  <c r="L14" i="1"/>
  <c r="J14" i="1"/>
  <c r="H14" i="1"/>
  <c r="E8" i="1"/>
  <c r="D8" i="1"/>
  <c r="C8" i="1"/>
  <c r="B8" i="1"/>
  <c r="W13" i="1"/>
  <c r="P13" i="1" s="1"/>
  <c r="V13" i="1"/>
  <c r="E7" i="1"/>
  <c r="D7" i="1"/>
  <c r="W12" i="1"/>
  <c r="N12" i="1"/>
  <c r="E6" i="1"/>
  <c r="D6" i="1"/>
  <c r="C6" i="1"/>
  <c r="B6" i="1"/>
  <c r="AB11" i="1"/>
  <c r="W11" i="1"/>
  <c r="AD11" i="1" s="1"/>
  <c r="V11" i="1"/>
  <c r="P11" i="1"/>
  <c r="N11" i="1"/>
  <c r="H11" i="1"/>
  <c r="E5" i="1"/>
  <c r="D5" i="1"/>
  <c r="AB10" i="1"/>
  <c r="Z10" i="1"/>
  <c r="W10" i="1"/>
  <c r="AD10" i="1" s="1"/>
  <c r="V10" i="1"/>
  <c r="T10" i="1"/>
  <c r="P10" i="1"/>
  <c r="N10" i="1"/>
  <c r="L10" i="1"/>
  <c r="H10" i="1"/>
  <c r="E4" i="1"/>
  <c r="D4" i="1"/>
  <c r="C4" i="1"/>
  <c r="B4" i="1"/>
  <c r="W9" i="1"/>
  <c r="V9" i="1" s="1"/>
  <c r="W8" i="1"/>
  <c r="N8" i="1" s="1"/>
  <c r="AB7" i="1"/>
  <c r="Z7" i="1"/>
  <c r="W7" i="1"/>
  <c r="AD7" i="1" s="1"/>
  <c r="V7" i="1"/>
  <c r="T7" i="1"/>
  <c r="P7" i="1"/>
  <c r="N7" i="1"/>
  <c r="L7" i="1"/>
  <c r="H7" i="1"/>
  <c r="AB6" i="1"/>
  <c r="W6" i="1"/>
  <c r="AD6" i="1" s="1"/>
  <c r="V6" i="1"/>
  <c r="P6" i="1"/>
  <c r="N6" i="1"/>
  <c r="H6" i="1"/>
  <c r="AD5" i="1"/>
  <c r="W5" i="1"/>
  <c r="V5" i="1"/>
  <c r="N5" i="1"/>
  <c r="J5" i="1"/>
  <c r="W4" i="1"/>
  <c r="N4" i="1"/>
  <c r="AF19" i="1" l="1"/>
  <c r="AF27" i="1"/>
  <c r="AF6" i="1"/>
  <c r="J9" i="1"/>
  <c r="AD9" i="1"/>
  <c r="AF11" i="1"/>
  <c r="AF18" i="1"/>
  <c r="J19" i="1"/>
  <c r="R19" i="1"/>
  <c r="X19" i="1"/>
  <c r="AF26" i="1"/>
  <c r="J27" i="1"/>
  <c r="R27" i="1"/>
  <c r="X27" i="1"/>
  <c r="J6" i="1"/>
  <c r="R6" i="1"/>
  <c r="X6" i="1"/>
  <c r="AF7" i="1"/>
  <c r="N9" i="1"/>
  <c r="AF10" i="1"/>
  <c r="J11" i="1"/>
  <c r="R11" i="1"/>
  <c r="X11" i="1"/>
  <c r="H13" i="1"/>
  <c r="AD13" i="1"/>
  <c r="AF15" i="1"/>
  <c r="J18" i="1"/>
  <c r="R18" i="1"/>
  <c r="X18" i="1"/>
  <c r="L19" i="1"/>
  <c r="T19" i="1"/>
  <c r="Z19" i="1"/>
  <c r="H21" i="1"/>
  <c r="AD21" i="1"/>
  <c r="AF23" i="1"/>
  <c r="J26" i="1"/>
  <c r="R26" i="1"/>
  <c r="X26" i="1"/>
  <c r="L27" i="1"/>
  <c r="T27" i="1"/>
  <c r="Z27" i="1"/>
  <c r="L6" i="1"/>
  <c r="T6" i="1"/>
  <c r="Z6" i="1"/>
  <c r="J7" i="1"/>
  <c r="R7" i="1"/>
  <c r="X7" i="1"/>
  <c r="J10" i="1"/>
  <c r="R10" i="1"/>
  <c r="X10" i="1"/>
  <c r="L11" i="1"/>
  <c r="T11" i="1"/>
  <c r="Z11" i="1"/>
  <c r="AF14" i="1"/>
  <c r="J15" i="1"/>
  <c r="R15" i="1"/>
  <c r="X15" i="1"/>
  <c r="L18" i="1"/>
  <c r="T18" i="1"/>
  <c r="Z18" i="1"/>
  <c r="N19" i="1"/>
  <c r="V19" i="1"/>
  <c r="AB19" i="1"/>
  <c r="AF22" i="1"/>
  <c r="J23" i="1"/>
  <c r="R23" i="1"/>
  <c r="X23" i="1"/>
  <c r="L26" i="1"/>
  <c r="T26" i="1"/>
  <c r="Z26" i="1"/>
  <c r="N27" i="1"/>
  <c r="V27" i="1"/>
  <c r="AB27" i="1"/>
  <c r="Z4" i="1"/>
  <c r="T4" i="1"/>
  <c r="L4" i="1"/>
  <c r="AF4" i="1"/>
  <c r="Z8" i="1"/>
  <c r="T8" i="1"/>
  <c r="L8" i="1"/>
  <c r="AF8" i="1"/>
  <c r="Z12" i="1"/>
  <c r="T12" i="1"/>
  <c r="L12" i="1"/>
  <c r="AF12" i="1"/>
  <c r="P4" i="1"/>
  <c r="X4" i="1"/>
  <c r="Z5" i="1"/>
  <c r="T5" i="1"/>
  <c r="L5" i="1"/>
  <c r="AF5" i="1"/>
  <c r="P8" i="1"/>
  <c r="X8" i="1"/>
  <c r="Z9" i="1"/>
  <c r="T9" i="1"/>
  <c r="L9" i="1"/>
  <c r="AF9" i="1"/>
  <c r="P12" i="1"/>
  <c r="X12" i="1"/>
  <c r="Z16" i="1"/>
  <c r="T16" i="1"/>
  <c r="L16" i="1"/>
  <c r="AF16" i="1"/>
  <c r="X16" i="1"/>
  <c r="R16" i="1"/>
  <c r="J16" i="1"/>
  <c r="Z20" i="1"/>
  <c r="T20" i="1"/>
  <c r="L20" i="1"/>
  <c r="AF20" i="1"/>
  <c r="X20" i="1"/>
  <c r="R20" i="1"/>
  <c r="J20" i="1"/>
  <c r="Z24" i="1"/>
  <c r="T24" i="1"/>
  <c r="L24" i="1"/>
  <c r="AF24" i="1"/>
  <c r="X24" i="1"/>
  <c r="R24" i="1"/>
  <c r="J24" i="1"/>
  <c r="H4" i="1"/>
  <c r="R4" i="1"/>
  <c r="AB4" i="1"/>
  <c r="P5" i="1"/>
  <c r="X5" i="1"/>
  <c r="H8" i="1"/>
  <c r="R8" i="1"/>
  <c r="AB8" i="1"/>
  <c r="P9" i="1"/>
  <c r="X9" i="1"/>
  <c r="H12" i="1"/>
  <c r="R12" i="1"/>
  <c r="AB12" i="1"/>
  <c r="Z13" i="1"/>
  <c r="T13" i="1"/>
  <c r="L13" i="1"/>
  <c r="AF13" i="1"/>
  <c r="X13" i="1"/>
  <c r="R13" i="1"/>
  <c r="J13" i="1"/>
  <c r="N16" i="1"/>
  <c r="AB16" i="1"/>
  <c r="Z17" i="1"/>
  <c r="T17" i="1"/>
  <c r="L17" i="1"/>
  <c r="AF17" i="1"/>
  <c r="X17" i="1"/>
  <c r="R17" i="1"/>
  <c r="J17" i="1"/>
  <c r="N20" i="1"/>
  <c r="AB20" i="1"/>
  <c r="Z21" i="1"/>
  <c r="T21" i="1"/>
  <c r="L21" i="1"/>
  <c r="AF21" i="1"/>
  <c r="X21" i="1"/>
  <c r="R21" i="1"/>
  <c r="J21" i="1"/>
  <c r="N24" i="1"/>
  <c r="AB24" i="1"/>
  <c r="Z25" i="1"/>
  <c r="T25" i="1"/>
  <c r="L25" i="1"/>
  <c r="AF25" i="1"/>
  <c r="X25" i="1"/>
  <c r="R25" i="1"/>
  <c r="J25" i="1"/>
  <c r="J4" i="1"/>
  <c r="V4" i="1"/>
  <c r="AD4" i="1"/>
  <c r="H5" i="1"/>
  <c r="R5" i="1"/>
  <c r="AB5" i="1"/>
  <c r="J8" i="1"/>
  <c r="V8" i="1"/>
  <c r="AD8" i="1"/>
  <c r="H9" i="1"/>
  <c r="R9" i="1"/>
  <c r="AB9" i="1"/>
  <c r="J12" i="1"/>
  <c r="V12" i="1"/>
  <c r="AD12" i="1"/>
  <c r="N13" i="1"/>
  <c r="AB13" i="1"/>
  <c r="P16" i="1"/>
  <c r="AD16" i="1"/>
  <c r="N17" i="1"/>
  <c r="AB17" i="1"/>
  <c r="P20" i="1"/>
  <c r="AD20" i="1"/>
  <c r="N21" i="1"/>
  <c r="AB21" i="1"/>
  <c r="P24" i="1"/>
  <c r="AD24" i="1"/>
  <c r="N25" i="1"/>
  <c r="AB25" i="1"/>
  <c r="W28" i="1"/>
  <c r="N28" i="1" s="1"/>
  <c r="X28" i="1" l="1"/>
  <c r="J28" i="1"/>
  <c r="H28" i="1"/>
  <c r="L28" i="1"/>
  <c r="AB28" i="1"/>
  <c r="AD28" i="1"/>
  <c r="AF28" i="1"/>
  <c r="P28" i="1"/>
  <c r="R28" i="1"/>
  <c r="T28" i="1"/>
  <c r="V28" i="1"/>
  <c r="Z28" i="1"/>
</calcChain>
</file>

<file path=xl/sharedStrings.xml><?xml version="1.0" encoding="utf-8"?>
<sst xmlns="http://schemas.openxmlformats.org/spreadsheetml/2006/main" count="43" uniqueCount="29">
  <si>
    <t>NO</t>
  </si>
  <si>
    <t>KECAMATAN</t>
  </si>
  <si>
    <t>PUSKESMAS</t>
  </si>
  <si>
    <t>JUMLAH PUS</t>
  </si>
  <si>
    <t>PESERTA KB AKTIF METODE MODERN</t>
  </si>
  <si>
    <t>EFEK SAMPING BER-KB</t>
  </si>
  <si>
    <t>%</t>
  </si>
  <si>
    <t>KOMPLIKASI BER-KB</t>
  </si>
  <si>
    <t>KEGAGALAN BER-KB</t>
  </si>
  <si>
    <t>DROP OUT BER-KB</t>
  </si>
  <si>
    <t xml:space="preserve">KONDOM </t>
  </si>
  <si>
    <t>SUNTIK</t>
  </si>
  <si>
    <t>PIL</t>
  </si>
  <si>
    <t>AKDR</t>
  </si>
  <si>
    <t>MOP</t>
  </si>
  <si>
    <t>MOW</t>
  </si>
  <si>
    <t>IMPLAN</t>
  </si>
  <si>
    <t>MAL</t>
  </si>
  <si>
    <t>JUMLAH</t>
  </si>
  <si>
    <t>JUMLAH KAB</t>
  </si>
  <si>
    <t xml:space="preserve">Tulakan </t>
  </si>
  <si>
    <t>Ngadirojo</t>
  </si>
  <si>
    <t>Sudimoro</t>
  </si>
  <si>
    <t>Tulakan</t>
  </si>
  <si>
    <t>Bubakan</t>
  </si>
  <si>
    <t>Wonokarto</t>
  </si>
  <si>
    <t>Sukorejo</t>
  </si>
  <si>
    <t>KODE KECAMATAN</t>
  </si>
  <si>
    <t>KODE PUSKESMAS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</si>
</sst>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b/>
      <sz val="9"/>
      <color theme="1"/>
      <name val="Arial"/>
      <family val="2"/>
    </font>
    <font>
      <sz val="9"/>
      <name val="Arial"/>
      <family val="2"/>
    </font>
    <font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3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horizontal="right" vertical="center"/>
    </xf>
    <xf numFmtId="3" fontId="1" fillId="0" borderId="1" xfId="0" applyNumberFormat="1" applyFont="1" applyBorder="1" applyAlignment="1">
      <alignment horizontal="right" vertical="center"/>
    </xf>
    <xf numFmtId="0" fontId="1" fillId="0" borderId="1" xfId="0" applyFont="1" applyBorder="1" applyAlignment="1">
      <alignment vertical="center"/>
    </xf>
    <xf numFmtId="2" fontId="1" fillId="0" borderId="1" xfId="0" applyNumberFormat="1" applyFont="1" applyBorder="1" applyAlignment="1">
      <alignment horizontal="right" vertical="center"/>
    </xf>
    <xf numFmtId="0" fontId="0" fillId="0" borderId="1" xfId="0" applyBorder="1"/>
    <xf numFmtId="0" fontId="0" fillId="0" borderId="1" xfId="0" applyBorder="1" applyAlignment="1">
      <alignment horizontal="center"/>
    </xf>
  </cellXfs>
  <cellStyles count="1">
    <cellStyle name="Normal" xfId="0" builtinId="0"/>
  </cellStyles>
  <dxfs count="1">
    <dxf>
      <fill>
        <patternFill patternType="solid">
          <fgColor rgb="FFFFFFFF"/>
          <bgColor rgb="FFFFFF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13f78f0d122da0c8/Documents/KOMIFO/PROFILKES%20KAB%20PACITAN_2024%20(Update%2014%20Mei%202025).xlsx" TargetMode="External"/><Relationship Id="rId1" Type="http://schemas.openxmlformats.org/officeDocument/2006/relationships/externalLinkPath" Target="/13f78f0d122da0c8/Documents/KOMIFO/PROFILKES%20KAB%20PACITAN_2024%20(Update%2014%20Mei%202025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sume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Copy of 17"/>
      <sheetName val="18"/>
      <sheetName val="Copy of 18"/>
      <sheetName val="18.1"/>
      <sheetName val="19"/>
      <sheetName val="20"/>
      <sheetName val="20 (1)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Copy of 46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  <sheetName val="77"/>
      <sheetName val="78"/>
      <sheetName val="79a"/>
      <sheetName val="79b"/>
      <sheetName val="79c"/>
      <sheetName val="80"/>
      <sheetName val="81"/>
      <sheetName val="82"/>
      <sheetName val="800"/>
      <sheetName val="810"/>
      <sheetName val="83"/>
      <sheetName val="84"/>
      <sheetName val="840"/>
      <sheetName val="85"/>
      <sheetName val="86"/>
      <sheetName val="87"/>
      <sheetName val="SP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9">
          <cell r="C9" t="str">
            <v>Donorojo</v>
          </cell>
          <cell r="E9" t="str">
            <v>Donorojo</v>
          </cell>
        </row>
        <row r="10">
          <cell r="E10" t="str">
            <v>Kalak</v>
          </cell>
        </row>
        <row r="11">
          <cell r="C11" t="str">
            <v>Punung</v>
          </cell>
          <cell r="E11" t="str">
            <v>Punung</v>
          </cell>
        </row>
        <row r="12">
          <cell r="E12" t="str">
            <v>Gondosari</v>
          </cell>
        </row>
        <row r="13">
          <cell r="C13" t="str">
            <v>Pringkuku</v>
          </cell>
          <cell r="E13" t="str">
            <v>Pringkuku</v>
          </cell>
        </row>
        <row r="14">
          <cell r="E14" t="str">
            <v>Candi</v>
          </cell>
        </row>
        <row r="15">
          <cell r="C15" t="str">
            <v>Pacitan</v>
          </cell>
          <cell r="E15" t="str">
            <v>Pacitan</v>
          </cell>
        </row>
        <row r="16">
          <cell r="E16" t="str">
            <v>Tanjungsari</v>
          </cell>
        </row>
        <row r="17">
          <cell r="C17" t="str">
            <v>Kebonagung</v>
          </cell>
          <cell r="E17" t="str">
            <v>Kebonagung</v>
          </cell>
        </row>
        <row r="18">
          <cell r="E18" t="str">
            <v>Ketrowonojoyo</v>
          </cell>
        </row>
        <row r="19">
          <cell r="C19" t="str">
            <v>Arjosari</v>
          </cell>
          <cell r="E19" t="str">
            <v>Arjosari</v>
          </cell>
        </row>
        <row r="20">
          <cell r="E20" t="str">
            <v>Kedungbendo</v>
          </cell>
        </row>
        <row r="21">
          <cell r="C21" t="str">
            <v>Nawangan</v>
          </cell>
          <cell r="E21" t="str">
            <v>Nawangan</v>
          </cell>
        </row>
        <row r="22">
          <cell r="E22" t="str">
            <v>Pakis Baru</v>
          </cell>
        </row>
        <row r="23">
          <cell r="C23" t="str">
            <v>Bandar</v>
          </cell>
          <cell r="E23" t="str">
            <v>Bandar</v>
          </cell>
        </row>
        <row r="24">
          <cell r="E24" t="str">
            <v>Jeruk</v>
          </cell>
        </row>
        <row r="25">
          <cell r="C25" t="str">
            <v>Tegalombo</v>
          </cell>
          <cell r="E25" t="str">
            <v>Tegalombo</v>
          </cell>
        </row>
        <row r="26">
          <cell r="E26" t="str">
            <v>Gemaharjo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>
        <row r="10">
          <cell r="B10">
            <v>350101</v>
          </cell>
          <cell r="D10">
            <v>35010200001</v>
          </cell>
        </row>
        <row r="11">
          <cell r="D11">
            <v>35010200002</v>
          </cell>
        </row>
        <row r="12">
          <cell r="B12">
            <v>350102</v>
          </cell>
          <cell r="D12">
            <v>35010200003</v>
          </cell>
        </row>
        <row r="13">
          <cell r="D13">
            <v>35010200004</v>
          </cell>
        </row>
        <row r="14">
          <cell r="B14">
            <v>350103</v>
          </cell>
          <cell r="D14">
            <v>35010200005</v>
          </cell>
        </row>
        <row r="15">
          <cell r="D15">
            <v>35010200006</v>
          </cell>
        </row>
        <row r="16">
          <cell r="B16">
            <v>350104</v>
          </cell>
          <cell r="D16">
            <v>35010200007</v>
          </cell>
        </row>
        <row r="17">
          <cell r="D17">
            <v>35010200008</v>
          </cell>
        </row>
        <row r="18">
          <cell r="B18">
            <v>350105</v>
          </cell>
          <cell r="D18">
            <v>35010200009</v>
          </cell>
        </row>
        <row r="19">
          <cell r="D19">
            <v>35010200010</v>
          </cell>
        </row>
        <row r="20">
          <cell r="B20">
            <v>350106</v>
          </cell>
          <cell r="D20">
            <v>35010200011</v>
          </cell>
        </row>
        <row r="21">
          <cell r="D21">
            <v>35010200012</v>
          </cell>
        </row>
        <row r="22">
          <cell r="B22">
            <v>350107</v>
          </cell>
          <cell r="D22">
            <v>35010200013</v>
          </cell>
        </row>
        <row r="23">
          <cell r="D23">
            <v>35010200014</v>
          </cell>
        </row>
        <row r="24">
          <cell r="B24">
            <v>350108</v>
          </cell>
          <cell r="D24">
            <v>35010200015</v>
          </cell>
        </row>
        <row r="25">
          <cell r="D25">
            <v>35010200016</v>
          </cell>
        </row>
        <row r="26">
          <cell r="B26">
            <v>350109</v>
          </cell>
          <cell r="D26">
            <v>35010200017</v>
          </cell>
        </row>
        <row r="27">
          <cell r="D27">
            <v>35010200018</v>
          </cell>
        </row>
        <row r="28">
          <cell r="D28">
            <v>35010200019</v>
          </cell>
        </row>
        <row r="29">
          <cell r="D29">
            <v>35010200020</v>
          </cell>
        </row>
        <row r="30">
          <cell r="D30">
            <v>35010200021</v>
          </cell>
        </row>
        <row r="31">
          <cell r="D31">
            <v>35010200022</v>
          </cell>
        </row>
        <row r="32">
          <cell r="D32">
            <v>35010200023</v>
          </cell>
        </row>
        <row r="33">
          <cell r="D33">
            <v>35010200024</v>
          </cell>
        </row>
      </sheetData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02D2EF-5725-4662-BE9A-8E731A8739B9}">
  <dimension ref="A1:AF28"/>
  <sheetViews>
    <sheetView tabSelected="1" workbookViewId="0">
      <selection activeCell="D31" sqref="D31"/>
    </sheetView>
  </sheetViews>
  <sheetFormatPr defaultRowHeight="15" x14ac:dyDescent="0.25"/>
  <cols>
    <col min="2" max="2" width="11.5703125" customWidth="1"/>
    <col min="3" max="3" width="12.28515625" customWidth="1"/>
    <col min="4" max="4" width="14" customWidth="1"/>
    <col min="5" max="5" width="13.140625" customWidth="1"/>
    <col min="27" max="27" width="11" customWidth="1"/>
    <col min="29" max="29" width="12" customWidth="1"/>
    <col min="31" max="31" width="10" customWidth="1"/>
  </cols>
  <sheetData>
    <row r="1" spans="1:32" x14ac:dyDescent="0.25">
      <c r="A1" s="1" t="s">
        <v>0</v>
      </c>
      <c r="B1" s="2" t="s">
        <v>27</v>
      </c>
      <c r="C1" s="1" t="s">
        <v>1</v>
      </c>
      <c r="D1" s="2" t="s">
        <v>28</v>
      </c>
      <c r="E1" s="1" t="s">
        <v>2</v>
      </c>
      <c r="F1" s="1" t="s">
        <v>3</v>
      </c>
      <c r="G1" s="1" t="s">
        <v>4</v>
      </c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1" t="s">
        <v>5</v>
      </c>
      <c r="Z1" s="1" t="s">
        <v>6</v>
      </c>
      <c r="AA1" s="1" t="s">
        <v>7</v>
      </c>
      <c r="AB1" s="1" t="s">
        <v>6</v>
      </c>
      <c r="AC1" s="1" t="s">
        <v>8</v>
      </c>
      <c r="AD1" s="1" t="s">
        <v>6</v>
      </c>
      <c r="AE1" s="1" t="s">
        <v>9</v>
      </c>
      <c r="AF1" s="1" t="s">
        <v>6</v>
      </c>
    </row>
    <row r="2" spans="1:32" x14ac:dyDescent="0.25">
      <c r="A2" s="3"/>
      <c r="B2" s="4"/>
      <c r="C2" s="3"/>
      <c r="D2" s="4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</row>
    <row r="3" spans="1:32" x14ac:dyDescent="0.25">
      <c r="A3" s="3"/>
      <c r="B3" s="5"/>
      <c r="C3" s="3"/>
      <c r="D3" s="5"/>
      <c r="E3" s="3"/>
      <c r="F3" s="3"/>
      <c r="G3" s="6" t="s">
        <v>10</v>
      </c>
      <c r="H3" s="6" t="s">
        <v>6</v>
      </c>
      <c r="I3" s="6" t="s">
        <v>11</v>
      </c>
      <c r="J3" s="6" t="s">
        <v>6</v>
      </c>
      <c r="K3" s="6" t="s">
        <v>12</v>
      </c>
      <c r="L3" s="6" t="s">
        <v>6</v>
      </c>
      <c r="M3" s="6" t="s">
        <v>13</v>
      </c>
      <c r="N3" s="6" t="s">
        <v>6</v>
      </c>
      <c r="O3" s="6" t="s">
        <v>14</v>
      </c>
      <c r="P3" s="6" t="s">
        <v>6</v>
      </c>
      <c r="Q3" s="6" t="s">
        <v>15</v>
      </c>
      <c r="R3" s="6" t="s">
        <v>6</v>
      </c>
      <c r="S3" s="6" t="s">
        <v>16</v>
      </c>
      <c r="T3" s="6" t="s">
        <v>6</v>
      </c>
      <c r="U3" s="6" t="s">
        <v>17</v>
      </c>
      <c r="V3" s="6" t="s">
        <v>6</v>
      </c>
      <c r="W3" s="6" t="s">
        <v>18</v>
      </c>
      <c r="X3" s="6" t="s">
        <v>6</v>
      </c>
      <c r="Y3" s="3"/>
      <c r="Z3" s="3"/>
      <c r="AA3" s="3"/>
      <c r="AB3" s="3"/>
      <c r="AC3" s="3"/>
      <c r="AD3" s="3"/>
      <c r="AE3" s="3"/>
      <c r="AF3" s="3"/>
    </row>
    <row r="4" spans="1:32" x14ac:dyDescent="0.25">
      <c r="A4" s="7">
        <v>1</v>
      </c>
      <c r="B4" s="7">
        <f>'[1]28'!B10</f>
        <v>350101</v>
      </c>
      <c r="C4" s="8" t="str">
        <f>'[1]9'!C9</f>
        <v>Donorojo</v>
      </c>
      <c r="D4" s="7">
        <f>'[1]28'!D10</f>
        <v>35010200001</v>
      </c>
      <c r="E4" s="8" t="str">
        <f>'[1]9'!E9</f>
        <v>Donorojo</v>
      </c>
      <c r="F4" s="9">
        <v>3576</v>
      </c>
      <c r="G4" s="9">
        <v>23</v>
      </c>
      <c r="H4" s="10">
        <f t="shared" ref="H4:H28" si="0">G4/$W4*100</f>
        <v>0.91089108910891081</v>
      </c>
      <c r="I4" s="9">
        <v>1481</v>
      </c>
      <c r="J4" s="10">
        <f t="shared" ref="J4:J28" si="1">I4/$W4*100</f>
        <v>58.653465346534652</v>
      </c>
      <c r="K4" s="9">
        <v>379</v>
      </c>
      <c r="L4" s="10">
        <f t="shared" ref="L4:L28" si="2">K4/$W4*100</f>
        <v>15.009900990099009</v>
      </c>
      <c r="M4" s="9">
        <v>210</v>
      </c>
      <c r="N4" s="10">
        <f t="shared" ref="N4:N28" si="3">M4/$W4*100</f>
        <v>8.3168316831683171</v>
      </c>
      <c r="O4" s="9">
        <v>3</v>
      </c>
      <c r="P4" s="10">
        <f t="shared" ref="P4:P28" si="4">O4/$W4*100</f>
        <v>0.11881188118811881</v>
      </c>
      <c r="Q4" s="9">
        <v>115</v>
      </c>
      <c r="R4" s="10">
        <f t="shared" ref="R4:R28" si="5">Q4/$W4*100</f>
        <v>4.5544554455445541</v>
      </c>
      <c r="S4" s="9">
        <v>303</v>
      </c>
      <c r="T4" s="10">
        <f t="shared" ref="T4:T28" si="6">S4/$W4*100</f>
        <v>12</v>
      </c>
      <c r="U4" s="9">
        <v>11</v>
      </c>
      <c r="V4" s="10">
        <f t="shared" ref="V4:V28" si="7">U4/$W4*100</f>
        <v>0.4356435643564357</v>
      </c>
      <c r="W4" s="9">
        <f t="shared" ref="W4:W28" si="8">SUM(G4,I4,K4,M4,O4,Q4,S4,U4)</f>
        <v>2525</v>
      </c>
      <c r="X4" s="10">
        <f t="shared" ref="X4:X28" si="9">W4/F4*100</f>
        <v>70.609619686800897</v>
      </c>
      <c r="Y4" s="9">
        <v>57</v>
      </c>
      <c r="Z4" s="10">
        <f t="shared" ref="Z4:Z28" si="10">Y4/$W4*100</f>
        <v>2.2574257425742572</v>
      </c>
      <c r="AA4" s="9">
        <v>16</v>
      </c>
      <c r="AB4" s="10">
        <f t="shared" ref="AB4:AB28" si="11">AA4/$W4*100</f>
        <v>0.63366336633663367</v>
      </c>
      <c r="AC4" s="9">
        <v>1</v>
      </c>
      <c r="AD4" s="10">
        <f t="shared" ref="AD4:AD28" si="12">AC4/$W4*100</f>
        <v>3.9603960396039604E-2</v>
      </c>
      <c r="AE4" s="9">
        <v>69</v>
      </c>
      <c r="AF4" s="10">
        <f t="shared" ref="AF4:AF28" si="13">AE4/$W4*100</f>
        <v>2.7326732673267329</v>
      </c>
    </row>
    <row r="5" spans="1:32" x14ac:dyDescent="0.25">
      <c r="A5" s="7">
        <v>2</v>
      </c>
      <c r="B5" s="7"/>
      <c r="C5" s="8"/>
      <c r="D5" s="7">
        <f>'[1]28'!D11</f>
        <v>35010200002</v>
      </c>
      <c r="E5" s="8" t="str">
        <f>'[1]9'!E10</f>
        <v>Kalak</v>
      </c>
      <c r="F5" s="9">
        <v>2362</v>
      </c>
      <c r="G5" s="9">
        <v>56</v>
      </c>
      <c r="H5" s="10">
        <f t="shared" si="0"/>
        <v>3.2710280373831773</v>
      </c>
      <c r="I5" s="9">
        <v>823</v>
      </c>
      <c r="J5" s="10">
        <f t="shared" si="1"/>
        <v>48.072429906542055</v>
      </c>
      <c r="K5" s="9">
        <v>278</v>
      </c>
      <c r="L5" s="10">
        <f t="shared" si="2"/>
        <v>16.238317757009348</v>
      </c>
      <c r="M5" s="9">
        <v>192</v>
      </c>
      <c r="N5" s="10">
        <f t="shared" si="3"/>
        <v>11.214953271028037</v>
      </c>
      <c r="O5" s="9">
        <v>36</v>
      </c>
      <c r="P5" s="10">
        <f t="shared" si="4"/>
        <v>2.1028037383177569</v>
      </c>
      <c r="Q5" s="9">
        <v>82</v>
      </c>
      <c r="R5" s="10">
        <f t="shared" si="5"/>
        <v>4.7897196261682238</v>
      </c>
      <c r="S5" s="9">
        <v>245</v>
      </c>
      <c r="T5" s="10">
        <f t="shared" si="6"/>
        <v>14.310747663551401</v>
      </c>
      <c r="U5" s="9">
        <v>0</v>
      </c>
      <c r="V5" s="10">
        <f t="shared" si="7"/>
        <v>0</v>
      </c>
      <c r="W5" s="9">
        <f t="shared" si="8"/>
        <v>1712</v>
      </c>
      <c r="X5" s="10">
        <f t="shared" si="9"/>
        <v>72.480948348856899</v>
      </c>
      <c r="Y5" s="9">
        <v>11</v>
      </c>
      <c r="Z5" s="10">
        <f t="shared" si="10"/>
        <v>0.64252336448598124</v>
      </c>
      <c r="AA5" s="9">
        <v>19</v>
      </c>
      <c r="AB5" s="10">
        <f t="shared" si="11"/>
        <v>1.1098130841121494</v>
      </c>
      <c r="AC5" s="9">
        <v>1</v>
      </c>
      <c r="AD5" s="10">
        <f t="shared" si="12"/>
        <v>5.8411214953271021E-2</v>
      </c>
      <c r="AE5" s="9">
        <v>129</v>
      </c>
      <c r="AF5" s="10">
        <f t="shared" si="13"/>
        <v>7.5350467289719631</v>
      </c>
    </row>
    <row r="6" spans="1:32" x14ac:dyDescent="0.25">
      <c r="A6" s="7">
        <v>3</v>
      </c>
      <c r="B6" s="7">
        <f>'[1]28'!B12</f>
        <v>350102</v>
      </c>
      <c r="C6" s="8" t="str">
        <f>'[1]9'!C11</f>
        <v>Punung</v>
      </c>
      <c r="D6" s="7">
        <f>'[1]28'!D12</f>
        <v>35010200003</v>
      </c>
      <c r="E6" s="8" t="str">
        <f>'[1]9'!E11</f>
        <v>Punung</v>
      </c>
      <c r="F6" s="9">
        <v>3558</v>
      </c>
      <c r="G6" s="9">
        <v>94</v>
      </c>
      <c r="H6" s="10">
        <f t="shared" si="0"/>
        <v>3.6833855799373039</v>
      </c>
      <c r="I6" s="9">
        <v>1164</v>
      </c>
      <c r="J6" s="10">
        <f t="shared" si="1"/>
        <v>45.611285266457678</v>
      </c>
      <c r="K6" s="9">
        <v>392</v>
      </c>
      <c r="L6" s="10">
        <f t="shared" si="2"/>
        <v>15.360501567398119</v>
      </c>
      <c r="M6" s="9">
        <v>560</v>
      </c>
      <c r="N6" s="10">
        <f t="shared" si="3"/>
        <v>21.9435736677116</v>
      </c>
      <c r="O6" s="9">
        <v>8</v>
      </c>
      <c r="P6" s="10">
        <f t="shared" si="4"/>
        <v>0.31347962382445138</v>
      </c>
      <c r="Q6" s="9">
        <v>149</v>
      </c>
      <c r="R6" s="10">
        <f t="shared" si="5"/>
        <v>5.8385579937304071</v>
      </c>
      <c r="S6" s="9">
        <v>184</v>
      </c>
      <c r="T6" s="10">
        <f t="shared" si="6"/>
        <v>7.2100313479623823</v>
      </c>
      <c r="U6" s="9">
        <v>1</v>
      </c>
      <c r="V6" s="10">
        <f t="shared" si="7"/>
        <v>3.9184952978056423E-2</v>
      </c>
      <c r="W6" s="9">
        <f t="shared" si="8"/>
        <v>2552</v>
      </c>
      <c r="X6" s="10">
        <f t="shared" si="9"/>
        <v>71.725688589095</v>
      </c>
      <c r="Y6" s="9">
        <v>365</v>
      </c>
      <c r="Z6" s="10">
        <f t="shared" si="10"/>
        <v>14.302507836990596</v>
      </c>
      <c r="AA6" s="9">
        <v>10</v>
      </c>
      <c r="AB6" s="10">
        <f t="shared" si="11"/>
        <v>0.3918495297805642</v>
      </c>
      <c r="AC6" s="9">
        <v>3</v>
      </c>
      <c r="AD6" s="10">
        <f t="shared" si="12"/>
        <v>0.11755485893416928</v>
      </c>
      <c r="AE6" s="9">
        <v>42</v>
      </c>
      <c r="AF6" s="10">
        <f t="shared" si="13"/>
        <v>1.6457680250783697</v>
      </c>
    </row>
    <row r="7" spans="1:32" x14ac:dyDescent="0.25">
      <c r="A7" s="7">
        <v>4</v>
      </c>
      <c r="B7" s="7"/>
      <c r="C7" s="8"/>
      <c r="D7" s="7">
        <f>'[1]28'!D13</f>
        <v>35010200004</v>
      </c>
      <c r="E7" s="8" t="str">
        <f>'[1]9'!E12</f>
        <v>Gondosari</v>
      </c>
      <c r="F7" s="9">
        <v>2401</v>
      </c>
      <c r="G7" s="9">
        <v>29</v>
      </c>
      <c r="H7" s="10">
        <f t="shared" si="0"/>
        <v>1.6714697406340056</v>
      </c>
      <c r="I7" s="9">
        <v>834</v>
      </c>
      <c r="J7" s="10">
        <f t="shared" si="1"/>
        <v>48.069164265129686</v>
      </c>
      <c r="K7" s="9">
        <v>518</v>
      </c>
      <c r="L7" s="10">
        <f t="shared" si="2"/>
        <v>29.85590778097983</v>
      </c>
      <c r="M7" s="9">
        <v>124</v>
      </c>
      <c r="N7" s="10">
        <f t="shared" si="3"/>
        <v>7.1469740634005765</v>
      </c>
      <c r="O7" s="9">
        <v>6</v>
      </c>
      <c r="P7" s="10">
        <f t="shared" si="4"/>
        <v>0.345821325648415</v>
      </c>
      <c r="Q7" s="9">
        <v>74</v>
      </c>
      <c r="R7" s="10">
        <f t="shared" si="5"/>
        <v>4.2651296829971184</v>
      </c>
      <c r="S7" s="9">
        <v>118</v>
      </c>
      <c r="T7" s="10">
        <f t="shared" si="6"/>
        <v>6.8011527377521617</v>
      </c>
      <c r="U7" s="9">
        <v>32</v>
      </c>
      <c r="V7" s="10">
        <f t="shared" si="7"/>
        <v>1.8443804034582134</v>
      </c>
      <c r="W7" s="9">
        <f t="shared" si="8"/>
        <v>1735</v>
      </c>
      <c r="X7" s="10">
        <f t="shared" si="9"/>
        <v>72.261557684298211</v>
      </c>
      <c r="Y7" s="9">
        <v>67</v>
      </c>
      <c r="Z7" s="10">
        <f t="shared" si="10"/>
        <v>3.8616714697406338</v>
      </c>
      <c r="AA7" s="9">
        <v>5</v>
      </c>
      <c r="AB7" s="10">
        <f t="shared" si="11"/>
        <v>0.28818443804034583</v>
      </c>
      <c r="AC7" s="9">
        <v>2</v>
      </c>
      <c r="AD7" s="10">
        <f t="shared" si="12"/>
        <v>0.11527377521613834</v>
      </c>
      <c r="AE7" s="9">
        <v>16</v>
      </c>
      <c r="AF7" s="10">
        <f t="shared" si="13"/>
        <v>0.92219020172910671</v>
      </c>
    </row>
    <row r="8" spans="1:32" x14ac:dyDescent="0.25">
      <c r="A8" s="7">
        <v>5</v>
      </c>
      <c r="B8" s="7">
        <f>'[1]28'!B14</f>
        <v>350103</v>
      </c>
      <c r="C8" s="8" t="str">
        <f>'[1]9'!C13</f>
        <v>Pringkuku</v>
      </c>
      <c r="D8" s="7">
        <f>'[1]28'!D14</f>
        <v>35010200005</v>
      </c>
      <c r="E8" s="8" t="str">
        <f>'[1]9'!E13</f>
        <v>Pringkuku</v>
      </c>
      <c r="F8" s="9">
        <v>3379</v>
      </c>
      <c r="G8" s="9">
        <v>93</v>
      </c>
      <c r="H8" s="10">
        <f t="shared" si="0"/>
        <v>3.8224414303329222</v>
      </c>
      <c r="I8" s="9">
        <v>1338</v>
      </c>
      <c r="J8" s="10">
        <f t="shared" si="1"/>
        <v>54.993834771886561</v>
      </c>
      <c r="K8" s="9">
        <v>416</v>
      </c>
      <c r="L8" s="10">
        <f t="shared" si="2"/>
        <v>17.098232634607481</v>
      </c>
      <c r="M8" s="9">
        <v>294</v>
      </c>
      <c r="N8" s="10">
        <f t="shared" si="3"/>
        <v>12.083847102342787</v>
      </c>
      <c r="O8" s="9">
        <v>3</v>
      </c>
      <c r="P8" s="10">
        <f t="shared" si="4"/>
        <v>0.12330456226880394</v>
      </c>
      <c r="Q8" s="9">
        <v>97</v>
      </c>
      <c r="R8" s="10">
        <f t="shared" si="5"/>
        <v>3.9868475133579939</v>
      </c>
      <c r="S8" s="9">
        <v>192</v>
      </c>
      <c r="T8" s="10">
        <f t="shared" si="6"/>
        <v>7.8914919852034524</v>
      </c>
      <c r="U8" s="9">
        <v>0</v>
      </c>
      <c r="V8" s="10">
        <f t="shared" si="7"/>
        <v>0</v>
      </c>
      <c r="W8" s="9">
        <f t="shared" si="8"/>
        <v>2433</v>
      </c>
      <c r="X8" s="10">
        <f t="shared" si="9"/>
        <v>72.003551346552229</v>
      </c>
      <c r="Y8" s="9">
        <v>20</v>
      </c>
      <c r="Z8" s="10">
        <f t="shared" si="10"/>
        <v>0.82203041512535957</v>
      </c>
      <c r="AA8" s="11">
        <v>20</v>
      </c>
      <c r="AB8" s="10">
        <f t="shared" si="11"/>
        <v>0.82203041512535957</v>
      </c>
      <c r="AC8" s="9">
        <v>2</v>
      </c>
      <c r="AD8" s="10">
        <f t="shared" si="12"/>
        <v>8.2203041512535963E-2</v>
      </c>
      <c r="AE8" s="9">
        <v>17</v>
      </c>
      <c r="AF8" s="10">
        <f t="shared" si="13"/>
        <v>0.69872585285655575</v>
      </c>
    </row>
    <row r="9" spans="1:32" x14ac:dyDescent="0.25">
      <c r="A9" s="7">
        <v>6</v>
      </c>
      <c r="B9" s="7"/>
      <c r="C9" s="8"/>
      <c r="D9" s="7">
        <f>'[1]28'!D15</f>
        <v>35010200006</v>
      </c>
      <c r="E9" s="8" t="str">
        <f>'[1]9'!E14</f>
        <v>Candi</v>
      </c>
      <c r="F9" s="9">
        <v>1755</v>
      </c>
      <c r="G9" s="9">
        <v>98</v>
      </c>
      <c r="H9" s="10">
        <f t="shared" si="0"/>
        <v>7.8904991948470213</v>
      </c>
      <c r="I9" s="9">
        <v>481</v>
      </c>
      <c r="J9" s="10">
        <f t="shared" si="1"/>
        <v>38.727858293075684</v>
      </c>
      <c r="K9" s="9">
        <v>189</v>
      </c>
      <c r="L9" s="10">
        <f t="shared" si="2"/>
        <v>15.217391304347828</v>
      </c>
      <c r="M9" s="9">
        <v>292</v>
      </c>
      <c r="N9" s="10">
        <f t="shared" si="3"/>
        <v>23.510466988727856</v>
      </c>
      <c r="O9" s="9">
        <v>5</v>
      </c>
      <c r="P9" s="10">
        <f t="shared" si="4"/>
        <v>0.40257648953301123</v>
      </c>
      <c r="Q9" s="9">
        <v>32</v>
      </c>
      <c r="R9" s="10">
        <f t="shared" si="5"/>
        <v>2.576489533011272</v>
      </c>
      <c r="S9" s="9">
        <v>140</v>
      </c>
      <c r="T9" s="10">
        <f t="shared" si="6"/>
        <v>11.272141706924316</v>
      </c>
      <c r="U9" s="9">
        <v>5</v>
      </c>
      <c r="V9" s="10">
        <f t="shared" si="7"/>
        <v>0.40257648953301123</v>
      </c>
      <c r="W9" s="9">
        <f t="shared" si="8"/>
        <v>1242</v>
      </c>
      <c r="X9" s="10">
        <f t="shared" si="9"/>
        <v>70.769230769230774</v>
      </c>
      <c r="Y9" s="9">
        <v>52</v>
      </c>
      <c r="Z9" s="10">
        <f t="shared" si="10"/>
        <v>4.1867954911433172</v>
      </c>
      <c r="AA9" s="9">
        <v>4</v>
      </c>
      <c r="AB9" s="10">
        <f t="shared" si="11"/>
        <v>0.322061191626409</v>
      </c>
      <c r="AC9" s="9">
        <v>0</v>
      </c>
      <c r="AD9" s="10">
        <f t="shared" si="12"/>
        <v>0</v>
      </c>
      <c r="AE9" s="9">
        <v>31</v>
      </c>
      <c r="AF9" s="10">
        <f t="shared" si="13"/>
        <v>2.4959742351046699</v>
      </c>
    </row>
    <row r="10" spans="1:32" x14ac:dyDescent="0.25">
      <c r="A10" s="7">
        <v>7</v>
      </c>
      <c r="B10" s="7">
        <f>'[1]28'!B16</f>
        <v>350104</v>
      </c>
      <c r="C10" s="8" t="str">
        <f>'[1]9'!C15</f>
        <v>Pacitan</v>
      </c>
      <c r="D10" s="7">
        <f>'[1]28'!D16</f>
        <v>35010200007</v>
      </c>
      <c r="E10" s="8" t="str">
        <f>'[1]9'!E15</f>
        <v>Pacitan</v>
      </c>
      <c r="F10" s="9">
        <v>3830</v>
      </c>
      <c r="G10" s="9">
        <v>174</v>
      </c>
      <c r="H10" s="10">
        <f t="shared" si="0"/>
        <v>5.5185537583254041</v>
      </c>
      <c r="I10" s="9">
        <v>1459</v>
      </c>
      <c r="J10" s="10">
        <f t="shared" si="1"/>
        <v>46.273390421820487</v>
      </c>
      <c r="K10" s="9">
        <v>281</v>
      </c>
      <c r="L10" s="10">
        <f t="shared" si="2"/>
        <v>8.9121471614335555</v>
      </c>
      <c r="M10" s="9">
        <v>732</v>
      </c>
      <c r="N10" s="10">
        <f t="shared" si="3"/>
        <v>23.215984776403424</v>
      </c>
      <c r="O10" s="9">
        <v>5</v>
      </c>
      <c r="P10" s="10">
        <f t="shared" si="4"/>
        <v>0.1585791309863622</v>
      </c>
      <c r="Q10" s="9">
        <v>156</v>
      </c>
      <c r="R10" s="10">
        <f t="shared" si="5"/>
        <v>4.9476688867745002</v>
      </c>
      <c r="S10" s="9">
        <v>346</v>
      </c>
      <c r="T10" s="10">
        <f t="shared" si="6"/>
        <v>10.973675864256265</v>
      </c>
      <c r="U10" s="9">
        <v>0</v>
      </c>
      <c r="V10" s="10">
        <f t="shared" si="7"/>
        <v>0</v>
      </c>
      <c r="W10" s="9">
        <f t="shared" si="8"/>
        <v>3153</v>
      </c>
      <c r="X10" s="10">
        <f t="shared" si="9"/>
        <v>82.323759791122725</v>
      </c>
      <c r="Y10" s="9">
        <v>64</v>
      </c>
      <c r="Z10" s="10">
        <f t="shared" si="10"/>
        <v>2.029812876625436</v>
      </c>
      <c r="AA10" s="9">
        <v>3</v>
      </c>
      <c r="AB10" s="10">
        <f t="shared" si="11"/>
        <v>9.5147478591817325E-2</v>
      </c>
      <c r="AC10" s="9">
        <v>0</v>
      </c>
      <c r="AD10" s="10">
        <f t="shared" si="12"/>
        <v>0</v>
      </c>
      <c r="AE10" s="9">
        <v>9</v>
      </c>
      <c r="AF10" s="10">
        <f t="shared" si="13"/>
        <v>0.28544243577545197</v>
      </c>
    </row>
    <row r="11" spans="1:32" x14ac:dyDescent="0.25">
      <c r="A11" s="7">
        <v>8</v>
      </c>
      <c r="B11" s="7"/>
      <c r="C11" s="8"/>
      <c r="D11" s="7">
        <f>'[1]28'!D17</f>
        <v>35010200008</v>
      </c>
      <c r="E11" s="8" t="str">
        <f>'[1]9'!E16</f>
        <v>Tanjungsari</v>
      </c>
      <c r="F11" s="9">
        <v>9071</v>
      </c>
      <c r="G11" s="9">
        <v>562</v>
      </c>
      <c r="H11" s="10">
        <f t="shared" si="0"/>
        <v>9.6713130270177246</v>
      </c>
      <c r="I11" s="9">
        <v>2125</v>
      </c>
      <c r="J11" s="10">
        <f t="shared" si="1"/>
        <v>36.568576837033213</v>
      </c>
      <c r="K11" s="9">
        <v>697</v>
      </c>
      <c r="L11" s="10">
        <f t="shared" si="2"/>
        <v>11.994493202546893</v>
      </c>
      <c r="M11" s="9">
        <v>1819</v>
      </c>
      <c r="N11" s="10">
        <f t="shared" si="3"/>
        <v>31.302701772500431</v>
      </c>
      <c r="O11" s="9">
        <v>4</v>
      </c>
      <c r="P11" s="10">
        <f t="shared" si="4"/>
        <v>6.8834968163827226E-2</v>
      </c>
      <c r="Q11" s="9">
        <v>359</v>
      </c>
      <c r="R11" s="10">
        <f t="shared" si="5"/>
        <v>6.1779383927034939</v>
      </c>
      <c r="S11" s="9">
        <v>243</v>
      </c>
      <c r="T11" s="10">
        <f t="shared" si="6"/>
        <v>4.1817243159525033</v>
      </c>
      <c r="U11" s="9">
        <v>2</v>
      </c>
      <c r="V11" s="10">
        <f t="shared" si="7"/>
        <v>3.4417484081913613E-2</v>
      </c>
      <c r="W11" s="9">
        <f t="shared" si="8"/>
        <v>5811</v>
      </c>
      <c r="X11" s="10">
        <f t="shared" si="9"/>
        <v>64.061294234373278</v>
      </c>
      <c r="Y11" s="9">
        <v>54</v>
      </c>
      <c r="Z11" s="10">
        <f t="shared" si="10"/>
        <v>0.92927207021166747</v>
      </c>
      <c r="AA11" s="9">
        <v>5</v>
      </c>
      <c r="AB11" s="10">
        <f t="shared" si="11"/>
        <v>8.6043710204784032E-2</v>
      </c>
      <c r="AC11" s="9">
        <v>0</v>
      </c>
      <c r="AD11" s="10">
        <f t="shared" si="12"/>
        <v>0</v>
      </c>
      <c r="AE11" s="9">
        <v>44</v>
      </c>
      <c r="AF11" s="10">
        <f t="shared" si="13"/>
        <v>0.75718464980209943</v>
      </c>
    </row>
    <row r="12" spans="1:32" x14ac:dyDescent="0.25">
      <c r="A12" s="7">
        <v>9</v>
      </c>
      <c r="B12" s="7">
        <f>'[1]28'!B18</f>
        <v>350105</v>
      </c>
      <c r="C12" s="8" t="str">
        <f>'[1]9'!C17</f>
        <v>Kebonagung</v>
      </c>
      <c r="D12" s="7">
        <f>'[1]28'!D18</f>
        <v>35010200009</v>
      </c>
      <c r="E12" s="8" t="str">
        <f>'[1]9'!E17</f>
        <v>Kebonagung</v>
      </c>
      <c r="F12" s="9">
        <v>5146</v>
      </c>
      <c r="G12" s="9">
        <v>125</v>
      </c>
      <c r="H12" s="10">
        <f t="shared" si="0"/>
        <v>3.7537537537537538</v>
      </c>
      <c r="I12" s="9">
        <v>1604</v>
      </c>
      <c r="J12" s="10">
        <f t="shared" si="1"/>
        <v>48.168168168168165</v>
      </c>
      <c r="K12" s="9">
        <v>517</v>
      </c>
      <c r="L12" s="10">
        <f t="shared" si="2"/>
        <v>15.525525525525524</v>
      </c>
      <c r="M12" s="9">
        <v>334</v>
      </c>
      <c r="N12" s="10">
        <f t="shared" si="3"/>
        <v>10.03003003003003</v>
      </c>
      <c r="O12" s="9">
        <v>22</v>
      </c>
      <c r="P12" s="10">
        <f t="shared" si="4"/>
        <v>0.66066066066066065</v>
      </c>
      <c r="Q12" s="9">
        <v>142</v>
      </c>
      <c r="R12" s="10">
        <f t="shared" si="5"/>
        <v>4.2642642642642645</v>
      </c>
      <c r="S12" s="9">
        <v>586</v>
      </c>
      <c r="T12" s="10">
        <f t="shared" si="6"/>
        <v>17.597597597597598</v>
      </c>
      <c r="U12" s="9">
        <v>0</v>
      </c>
      <c r="V12" s="10">
        <f t="shared" si="7"/>
        <v>0</v>
      </c>
      <c r="W12" s="9">
        <f t="shared" si="8"/>
        <v>3330</v>
      </c>
      <c r="X12" s="10">
        <f t="shared" si="9"/>
        <v>64.710454722114264</v>
      </c>
      <c r="Y12" s="9">
        <v>56</v>
      </c>
      <c r="Z12" s="10">
        <f t="shared" si="10"/>
        <v>1.6816816816816818</v>
      </c>
      <c r="AA12" s="9">
        <v>7</v>
      </c>
      <c r="AB12" s="10">
        <f t="shared" si="11"/>
        <v>0.21021021021021022</v>
      </c>
      <c r="AC12" s="9">
        <v>1</v>
      </c>
      <c r="AD12" s="10">
        <f t="shared" si="12"/>
        <v>3.003003003003003E-2</v>
      </c>
      <c r="AE12" s="9">
        <v>41</v>
      </c>
      <c r="AF12" s="10">
        <f t="shared" si="13"/>
        <v>1.2312312312312312</v>
      </c>
    </row>
    <row r="13" spans="1:32" x14ac:dyDescent="0.25">
      <c r="A13" s="7">
        <v>10</v>
      </c>
      <c r="B13" s="7"/>
      <c r="C13" s="8"/>
      <c r="D13" s="7">
        <f>'[1]28'!D19</f>
        <v>35010200010</v>
      </c>
      <c r="E13" s="8" t="str">
        <f>'[1]9'!E18</f>
        <v>Ketrowonojoyo</v>
      </c>
      <c r="F13" s="9">
        <v>3659</v>
      </c>
      <c r="G13" s="9">
        <v>35</v>
      </c>
      <c r="H13" s="10">
        <f t="shared" si="0"/>
        <v>5.7947019867549665</v>
      </c>
      <c r="I13" s="9">
        <v>194</v>
      </c>
      <c r="J13" s="10">
        <f t="shared" si="1"/>
        <v>32.119205298013242</v>
      </c>
      <c r="K13" s="9">
        <v>210</v>
      </c>
      <c r="L13" s="10">
        <f t="shared" si="2"/>
        <v>34.768211920529801</v>
      </c>
      <c r="M13" s="9">
        <v>71</v>
      </c>
      <c r="N13" s="10">
        <f t="shared" si="3"/>
        <v>11.754966887417218</v>
      </c>
      <c r="O13" s="9">
        <v>0</v>
      </c>
      <c r="P13" s="10">
        <f t="shared" si="4"/>
        <v>0</v>
      </c>
      <c r="Q13" s="9">
        <v>40</v>
      </c>
      <c r="R13" s="10">
        <f t="shared" si="5"/>
        <v>6.6225165562913908</v>
      </c>
      <c r="S13" s="9">
        <v>54</v>
      </c>
      <c r="T13" s="10">
        <f t="shared" si="6"/>
        <v>8.9403973509933774</v>
      </c>
      <c r="U13" s="9">
        <v>0</v>
      </c>
      <c r="V13" s="10">
        <f t="shared" si="7"/>
        <v>0</v>
      </c>
      <c r="W13" s="9">
        <f t="shared" si="8"/>
        <v>604</v>
      </c>
      <c r="X13" s="10">
        <f t="shared" si="9"/>
        <v>16.507242415960647</v>
      </c>
      <c r="Y13" s="9">
        <v>26</v>
      </c>
      <c r="Z13" s="10">
        <f t="shared" si="10"/>
        <v>4.3046357615894042</v>
      </c>
      <c r="AA13" s="9">
        <v>5</v>
      </c>
      <c r="AB13" s="10">
        <f t="shared" si="11"/>
        <v>0.82781456953642385</v>
      </c>
      <c r="AC13" s="9">
        <v>0</v>
      </c>
      <c r="AD13" s="10">
        <f t="shared" si="12"/>
        <v>0</v>
      </c>
      <c r="AE13" s="9">
        <v>37</v>
      </c>
      <c r="AF13" s="10">
        <f t="shared" si="13"/>
        <v>6.1258278145695364</v>
      </c>
    </row>
    <row r="14" spans="1:32" x14ac:dyDescent="0.25">
      <c r="A14" s="7">
        <v>11</v>
      </c>
      <c r="B14" s="7">
        <f>'[1]28'!B20</f>
        <v>350106</v>
      </c>
      <c r="C14" s="8" t="str">
        <f>'[1]9'!C19</f>
        <v>Arjosari</v>
      </c>
      <c r="D14" s="7">
        <f>'[1]28'!D20</f>
        <v>35010200011</v>
      </c>
      <c r="E14" s="8" t="str">
        <f>'[1]9'!E19</f>
        <v>Arjosari</v>
      </c>
      <c r="F14" s="9">
        <v>4942</v>
      </c>
      <c r="G14" s="9">
        <v>127</v>
      </c>
      <c r="H14" s="10">
        <f t="shared" si="0"/>
        <v>3.4075664072980953</v>
      </c>
      <c r="I14" s="9">
        <v>2125</v>
      </c>
      <c r="J14" s="10">
        <f t="shared" si="1"/>
        <v>57.016367051247649</v>
      </c>
      <c r="K14" s="9">
        <v>482</v>
      </c>
      <c r="L14" s="10">
        <f t="shared" si="2"/>
        <v>12.932653608800642</v>
      </c>
      <c r="M14" s="9">
        <v>506</v>
      </c>
      <c r="N14" s="10">
        <f t="shared" si="3"/>
        <v>13.576603166085324</v>
      </c>
      <c r="O14" s="9">
        <v>8</v>
      </c>
      <c r="P14" s="10">
        <f t="shared" si="4"/>
        <v>0.21464985242822646</v>
      </c>
      <c r="Q14" s="9">
        <v>101</v>
      </c>
      <c r="R14" s="10">
        <f t="shared" si="5"/>
        <v>2.7099543869063587</v>
      </c>
      <c r="S14" s="9">
        <v>378</v>
      </c>
      <c r="T14" s="10">
        <f t="shared" si="6"/>
        <v>10.142205527233699</v>
      </c>
      <c r="U14" s="9">
        <v>0</v>
      </c>
      <c r="V14" s="10">
        <f t="shared" si="7"/>
        <v>0</v>
      </c>
      <c r="W14" s="9">
        <f t="shared" si="8"/>
        <v>3727</v>
      </c>
      <c r="X14" s="10">
        <f t="shared" si="9"/>
        <v>75.414811817078103</v>
      </c>
      <c r="Y14" s="9">
        <v>9</v>
      </c>
      <c r="Z14" s="10">
        <f t="shared" si="10"/>
        <v>0.24148108398175475</v>
      </c>
      <c r="AA14" s="9">
        <v>4</v>
      </c>
      <c r="AB14" s="10">
        <f t="shared" si="11"/>
        <v>0.10732492621411323</v>
      </c>
      <c r="AC14" s="9">
        <v>0</v>
      </c>
      <c r="AD14" s="10">
        <f t="shared" si="12"/>
        <v>0</v>
      </c>
      <c r="AE14" s="9">
        <v>25</v>
      </c>
      <c r="AF14" s="10">
        <f t="shared" si="13"/>
        <v>0.67078078883820769</v>
      </c>
    </row>
    <row r="15" spans="1:32" x14ac:dyDescent="0.25">
      <c r="A15" s="7">
        <v>12</v>
      </c>
      <c r="B15" s="7"/>
      <c r="C15" s="8"/>
      <c r="D15" s="7">
        <f>'[1]28'!D21</f>
        <v>35010200012</v>
      </c>
      <c r="E15" s="8" t="str">
        <f>'[1]9'!E20</f>
        <v>Kedungbendo</v>
      </c>
      <c r="F15" s="9">
        <v>1661</v>
      </c>
      <c r="G15" s="9">
        <v>13</v>
      </c>
      <c r="H15" s="10">
        <f t="shared" si="0"/>
        <v>1.1363636363636365</v>
      </c>
      <c r="I15" s="9">
        <v>505</v>
      </c>
      <c r="J15" s="10">
        <f t="shared" si="1"/>
        <v>44.143356643356647</v>
      </c>
      <c r="K15" s="9">
        <v>76</v>
      </c>
      <c r="L15" s="10">
        <f t="shared" si="2"/>
        <v>6.6433566433566433</v>
      </c>
      <c r="M15" s="9">
        <v>150</v>
      </c>
      <c r="N15" s="10">
        <f t="shared" si="3"/>
        <v>13.111888111888112</v>
      </c>
      <c r="O15" s="9">
        <v>5</v>
      </c>
      <c r="P15" s="10">
        <f t="shared" si="4"/>
        <v>0.43706293706293708</v>
      </c>
      <c r="Q15" s="9">
        <v>8</v>
      </c>
      <c r="R15" s="10">
        <f t="shared" si="5"/>
        <v>0.69930069930069927</v>
      </c>
      <c r="S15" s="9">
        <v>387</v>
      </c>
      <c r="T15" s="10">
        <f t="shared" si="6"/>
        <v>33.828671328671327</v>
      </c>
      <c r="U15" s="9">
        <v>0</v>
      </c>
      <c r="V15" s="10">
        <f t="shared" si="7"/>
        <v>0</v>
      </c>
      <c r="W15" s="9">
        <f t="shared" si="8"/>
        <v>1144</v>
      </c>
      <c r="X15" s="10">
        <f t="shared" si="9"/>
        <v>68.874172185430467</v>
      </c>
      <c r="Y15" s="9">
        <v>99</v>
      </c>
      <c r="Z15" s="10">
        <f t="shared" si="10"/>
        <v>8.6538461538461533</v>
      </c>
      <c r="AA15" s="9">
        <v>9</v>
      </c>
      <c r="AB15" s="10">
        <f t="shared" si="11"/>
        <v>0.78671328671328677</v>
      </c>
      <c r="AC15" s="9">
        <v>0</v>
      </c>
      <c r="AD15" s="10">
        <f t="shared" si="12"/>
        <v>0</v>
      </c>
      <c r="AE15" s="9">
        <v>18</v>
      </c>
      <c r="AF15" s="10">
        <f t="shared" si="13"/>
        <v>1.5734265734265735</v>
      </c>
    </row>
    <row r="16" spans="1:32" x14ac:dyDescent="0.25">
      <c r="A16" s="7">
        <v>13</v>
      </c>
      <c r="B16" s="7">
        <f>'[1]28'!B22</f>
        <v>350107</v>
      </c>
      <c r="C16" s="8" t="str">
        <f>'[1]9'!C21</f>
        <v>Nawangan</v>
      </c>
      <c r="D16" s="7">
        <f>'[1]28'!D22</f>
        <v>35010200013</v>
      </c>
      <c r="E16" s="8" t="str">
        <f>'[1]9'!E21</f>
        <v>Nawangan</v>
      </c>
      <c r="F16" s="9">
        <v>4572</v>
      </c>
      <c r="G16" s="9">
        <v>25</v>
      </c>
      <c r="H16" s="10">
        <f t="shared" si="0"/>
        <v>0.68965517241379315</v>
      </c>
      <c r="I16" s="9">
        <v>2491</v>
      </c>
      <c r="J16" s="10">
        <f t="shared" si="1"/>
        <v>68.717241379310352</v>
      </c>
      <c r="K16" s="9">
        <v>239</v>
      </c>
      <c r="L16" s="10">
        <f t="shared" si="2"/>
        <v>6.5931034482758628</v>
      </c>
      <c r="M16" s="9">
        <v>400</v>
      </c>
      <c r="N16" s="10">
        <f t="shared" si="3"/>
        <v>11.03448275862069</v>
      </c>
      <c r="O16" s="9">
        <v>30</v>
      </c>
      <c r="P16" s="10">
        <f t="shared" si="4"/>
        <v>0.82758620689655171</v>
      </c>
      <c r="Q16" s="9">
        <v>137</v>
      </c>
      <c r="R16" s="10">
        <f t="shared" si="5"/>
        <v>3.7793103448275862</v>
      </c>
      <c r="S16" s="9">
        <v>303</v>
      </c>
      <c r="T16" s="10">
        <f t="shared" si="6"/>
        <v>8.3586206896551722</v>
      </c>
      <c r="U16" s="9">
        <v>0</v>
      </c>
      <c r="V16" s="10">
        <f t="shared" si="7"/>
        <v>0</v>
      </c>
      <c r="W16" s="9">
        <f t="shared" si="8"/>
        <v>3625</v>
      </c>
      <c r="X16" s="10">
        <f t="shared" si="9"/>
        <v>79.28696412948382</v>
      </c>
      <c r="Y16" s="9">
        <v>554</v>
      </c>
      <c r="Z16" s="10">
        <f t="shared" si="10"/>
        <v>15.282758620689654</v>
      </c>
      <c r="AA16" s="9">
        <v>11</v>
      </c>
      <c r="AB16" s="10">
        <f t="shared" si="11"/>
        <v>0.30344827586206896</v>
      </c>
      <c r="AC16" s="9">
        <v>3</v>
      </c>
      <c r="AD16" s="10">
        <f t="shared" si="12"/>
        <v>8.2758620689655171E-2</v>
      </c>
      <c r="AE16" s="9">
        <v>483</v>
      </c>
      <c r="AF16" s="10">
        <f t="shared" si="13"/>
        <v>13.324137931034482</v>
      </c>
    </row>
    <row r="17" spans="1:32" x14ac:dyDescent="0.25">
      <c r="A17" s="7">
        <v>14</v>
      </c>
      <c r="B17" s="7"/>
      <c r="C17" s="8"/>
      <c r="D17" s="7">
        <f>'[1]28'!D23</f>
        <v>35010200014</v>
      </c>
      <c r="E17" s="8" t="str">
        <f>'[1]9'!E22</f>
        <v>Pakis Baru</v>
      </c>
      <c r="F17" s="9">
        <v>3664</v>
      </c>
      <c r="G17" s="9">
        <v>41</v>
      </c>
      <c r="H17" s="10">
        <f t="shared" si="0"/>
        <v>1.7536355859709154</v>
      </c>
      <c r="I17" s="9">
        <v>940</v>
      </c>
      <c r="J17" s="10">
        <f t="shared" si="1"/>
        <v>40.205303678357566</v>
      </c>
      <c r="K17" s="9">
        <v>397</v>
      </c>
      <c r="L17" s="10">
        <f t="shared" si="2"/>
        <v>16.980325064157402</v>
      </c>
      <c r="M17" s="9">
        <v>224</v>
      </c>
      <c r="N17" s="10">
        <f t="shared" si="3"/>
        <v>9.5808383233532943</v>
      </c>
      <c r="O17" s="9">
        <v>12</v>
      </c>
      <c r="P17" s="10">
        <f t="shared" si="4"/>
        <v>0.51325919589392643</v>
      </c>
      <c r="Q17" s="9">
        <v>109</v>
      </c>
      <c r="R17" s="10">
        <f t="shared" si="5"/>
        <v>4.6621043627031646</v>
      </c>
      <c r="S17" s="9">
        <v>576</v>
      </c>
      <c r="T17" s="10">
        <f t="shared" si="6"/>
        <v>24.636441402908467</v>
      </c>
      <c r="U17" s="9">
        <v>39</v>
      </c>
      <c r="V17" s="10">
        <f t="shared" si="7"/>
        <v>1.6680923866552608</v>
      </c>
      <c r="W17" s="9">
        <f t="shared" si="8"/>
        <v>2338</v>
      </c>
      <c r="X17" s="10">
        <f t="shared" si="9"/>
        <v>63.810043668122276</v>
      </c>
      <c r="Y17" s="9">
        <v>69</v>
      </c>
      <c r="Z17" s="10">
        <f t="shared" si="10"/>
        <v>2.9512403763900767</v>
      </c>
      <c r="AA17" s="9">
        <v>8</v>
      </c>
      <c r="AB17" s="10">
        <f t="shared" si="11"/>
        <v>0.34217279726261762</v>
      </c>
      <c r="AC17" s="9">
        <v>0</v>
      </c>
      <c r="AD17" s="10">
        <f t="shared" si="12"/>
        <v>0</v>
      </c>
      <c r="AE17" s="9">
        <v>78</v>
      </c>
      <c r="AF17" s="10">
        <f t="shared" si="13"/>
        <v>3.3361847733105217</v>
      </c>
    </row>
    <row r="18" spans="1:32" x14ac:dyDescent="0.25">
      <c r="A18" s="7">
        <v>15</v>
      </c>
      <c r="B18" s="7">
        <f>'[1]28'!B24</f>
        <v>350108</v>
      </c>
      <c r="C18" s="8" t="str">
        <f>'[1]9'!C23</f>
        <v>Bandar</v>
      </c>
      <c r="D18" s="7">
        <f>'[1]28'!D24</f>
        <v>35010200015</v>
      </c>
      <c r="E18" s="8" t="str">
        <f>'[1]9'!E23</f>
        <v>Bandar</v>
      </c>
      <c r="F18" s="9">
        <v>3859</v>
      </c>
      <c r="G18" s="9">
        <v>65</v>
      </c>
      <c r="H18" s="10">
        <f t="shared" si="0"/>
        <v>2.4733637747336377</v>
      </c>
      <c r="I18" s="9">
        <v>1240</v>
      </c>
      <c r="J18" s="10">
        <f t="shared" si="1"/>
        <v>47.184170471841703</v>
      </c>
      <c r="K18" s="9">
        <v>482</v>
      </c>
      <c r="L18" s="10">
        <f t="shared" si="2"/>
        <v>18.340943683409435</v>
      </c>
      <c r="M18" s="9">
        <v>329</v>
      </c>
      <c r="N18" s="10">
        <f t="shared" si="3"/>
        <v>12.519025875190259</v>
      </c>
      <c r="O18" s="9">
        <v>0</v>
      </c>
      <c r="P18" s="10">
        <f t="shared" si="4"/>
        <v>0</v>
      </c>
      <c r="Q18" s="9">
        <v>103</v>
      </c>
      <c r="R18" s="10">
        <f t="shared" si="5"/>
        <v>3.9193302891933026</v>
      </c>
      <c r="S18" s="9">
        <v>409</v>
      </c>
      <c r="T18" s="10">
        <f t="shared" si="6"/>
        <v>15.56316590563166</v>
      </c>
      <c r="U18" s="9">
        <v>0</v>
      </c>
      <c r="V18" s="10">
        <f t="shared" si="7"/>
        <v>0</v>
      </c>
      <c r="W18" s="9">
        <f t="shared" si="8"/>
        <v>2628</v>
      </c>
      <c r="X18" s="10">
        <f t="shared" si="9"/>
        <v>68.100544182430681</v>
      </c>
      <c r="Y18" s="9">
        <v>120</v>
      </c>
      <c r="Z18" s="10">
        <f t="shared" si="10"/>
        <v>4.5662100456620998</v>
      </c>
      <c r="AA18" s="9">
        <v>2</v>
      </c>
      <c r="AB18" s="10">
        <f t="shared" si="11"/>
        <v>7.6103500761035003E-2</v>
      </c>
      <c r="AC18" s="9">
        <v>0</v>
      </c>
      <c r="AD18" s="10">
        <f t="shared" si="12"/>
        <v>0</v>
      </c>
      <c r="AE18" s="9">
        <v>40</v>
      </c>
      <c r="AF18" s="10">
        <f t="shared" si="13"/>
        <v>1.5220700152207001</v>
      </c>
    </row>
    <row r="19" spans="1:32" x14ac:dyDescent="0.25">
      <c r="A19" s="7">
        <v>16</v>
      </c>
      <c r="B19" s="7"/>
      <c r="C19" s="8"/>
      <c r="D19" s="7">
        <f>'[1]28'!D25</f>
        <v>35010200016</v>
      </c>
      <c r="E19" s="8" t="str">
        <f>'[1]9'!E24</f>
        <v>Jeruk</v>
      </c>
      <c r="F19" s="9">
        <v>3703</v>
      </c>
      <c r="G19" s="9">
        <v>25</v>
      </c>
      <c r="H19" s="10">
        <f t="shared" si="0"/>
        <v>1.0187449062754685</v>
      </c>
      <c r="I19" s="9">
        <v>1122</v>
      </c>
      <c r="J19" s="10">
        <f t="shared" si="1"/>
        <v>45.721271393643029</v>
      </c>
      <c r="K19" s="9">
        <v>280</v>
      </c>
      <c r="L19" s="10">
        <f t="shared" si="2"/>
        <v>11.409942950285249</v>
      </c>
      <c r="M19" s="9">
        <v>299</v>
      </c>
      <c r="N19" s="10">
        <f t="shared" si="3"/>
        <v>12.184189079054605</v>
      </c>
      <c r="O19" s="9">
        <v>7</v>
      </c>
      <c r="P19" s="10">
        <f t="shared" si="4"/>
        <v>0.28524857375713125</v>
      </c>
      <c r="Q19" s="9">
        <v>331</v>
      </c>
      <c r="R19" s="10">
        <f t="shared" si="5"/>
        <v>13.488182559087205</v>
      </c>
      <c r="S19" s="9">
        <v>390</v>
      </c>
      <c r="T19" s="10">
        <f t="shared" si="6"/>
        <v>15.892420537897312</v>
      </c>
      <c r="U19" s="9">
        <v>0</v>
      </c>
      <c r="V19" s="10">
        <f t="shared" si="7"/>
        <v>0</v>
      </c>
      <c r="W19" s="9">
        <f t="shared" si="8"/>
        <v>2454</v>
      </c>
      <c r="X19" s="10">
        <f t="shared" si="9"/>
        <v>66.270591412368347</v>
      </c>
      <c r="Y19" s="9">
        <v>28</v>
      </c>
      <c r="Z19" s="10">
        <f t="shared" si="10"/>
        <v>1.140994295028525</v>
      </c>
      <c r="AA19" s="9">
        <v>3</v>
      </c>
      <c r="AB19" s="10">
        <f t="shared" si="11"/>
        <v>0.12224938875305623</v>
      </c>
      <c r="AC19" s="9">
        <v>0</v>
      </c>
      <c r="AD19" s="10">
        <f t="shared" si="12"/>
        <v>0</v>
      </c>
      <c r="AE19" s="9">
        <v>30</v>
      </c>
      <c r="AF19" s="10">
        <f t="shared" si="13"/>
        <v>1.2224938875305624</v>
      </c>
    </row>
    <row r="20" spans="1:32" x14ac:dyDescent="0.25">
      <c r="A20" s="7">
        <v>17</v>
      </c>
      <c r="B20" s="7">
        <f>'[1]28'!B26</f>
        <v>350109</v>
      </c>
      <c r="C20" s="8" t="str">
        <f>'[1]9'!C25</f>
        <v>Tegalombo</v>
      </c>
      <c r="D20" s="7">
        <f>'[1]28'!D26</f>
        <v>35010200017</v>
      </c>
      <c r="E20" s="8" t="str">
        <f>'[1]9'!E25</f>
        <v>Tegalombo</v>
      </c>
      <c r="F20" s="9">
        <v>5743</v>
      </c>
      <c r="G20" s="9">
        <v>18</v>
      </c>
      <c r="H20" s="10">
        <f t="shared" si="0"/>
        <v>0.52616194095293778</v>
      </c>
      <c r="I20" s="9">
        <v>1366</v>
      </c>
      <c r="J20" s="10">
        <f t="shared" si="1"/>
        <v>39.929845074539614</v>
      </c>
      <c r="K20" s="9">
        <v>236</v>
      </c>
      <c r="L20" s="10">
        <f t="shared" si="2"/>
        <v>6.8985676702718504</v>
      </c>
      <c r="M20" s="9">
        <v>1155</v>
      </c>
      <c r="N20" s="10">
        <f t="shared" si="3"/>
        <v>33.762057877813504</v>
      </c>
      <c r="O20" s="9">
        <v>30</v>
      </c>
      <c r="P20" s="10">
        <f t="shared" si="4"/>
        <v>0.8769365682548963</v>
      </c>
      <c r="Q20" s="9">
        <v>143</v>
      </c>
      <c r="R20" s="10">
        <f t="shared" si="5"/>
        <v>4.180064308681672</v>
      </c>
      <c r="S20" s="9">
        <v>473</v>
      </c>
      <c r="T20" s="10">
        <f t="shared" si="6"/>
        <v>13.826366559485532</v>
      </c>
      <c r="U20" s="9">
        <v>0</v>
      </c>
      <c r="V20" s="10">
        <f t="shared" si="7"/>
        <v>0</v>
      </c>
      <c r="W20" s="9">
        <f t="shared" si="8"/>
        <v>3421</v>
      </c>
      <c r="X20" s="10">
        <f t="shared" si="9"/>
        <v>59.568169946021243</v>
      </c>
      <c r="Y20" s="9">
        <v>8</v>
      </c>
      <c r="Z20" s="10">
        <f t="shared" si="10"/>
        <v>0.23384975153463899</v>
      </c>
      <c r="AA20" s="9">
        <v>3</v>
      </c>
      <c r="AB20" s="10">
        <f t="shared" si="11"/>
        <v>8.7693656825489616E-2</v>
      </c>
      <c r="AC20" s="9">
        <v>0</v>
      </c>
      <c r="AD20" s="10">
        <f t="shared" si="12"/>
        <v>0</v>
      </c>
      <c r="AE20" s="9">
        <v>40</v>
      </c>
      <c r="AF20" s="10">
        <f t="shared" si="13"/>
        <v>1.1692487576731949</v>
      </c>
    </row>
    <row r="21" spans="1:32" x14ac:dyDescent="0.25">
      <c r="A21" s="7">
        <v>18</v>
      </c>
      <c r="B21" s="15"/>
      <c r="D21" s="7">
        <f>'[1]28'!D27</f>
        <v>35010200018</v>
      </c>
      <c r="E21" s="8" t="str">
        <f>'[1]9'!E26</f>
        <v>Gemaharjo</v>
      </c>
      <c r="F21" s="9">
        <v>3105</v>
      </c>
      <c r="G21" s="9">
        <v>3</v>
      </c>
      <c r="H21" s="10">
        <f t="shared" si="0"/>
        <v>0.14340344168260039</v>
      </c>
      <c r="I21" s="9">
        <v>1515</v>
      </c>
      <c r="J21" s="10">
        <f t="shared" si="1"/>
        <v>72.418738049713198</v>
      </c>
      <c r="K21" s="9">
        <v>115</v>
      </c>
      <c r="L21" s="10">
        <f t="shared" si="2"/>
        <v>5.497131931166348</v>
      </c>
      <c r="M21" s="9">
        <v>93</v>
      </c>
      <c r="N21" s="10">
        <f t="shared" si="3"/>
        <v>4.4455066921606123</v>
      </c>
      <c r="O21" s="9">
        <v>0</v>
      </c>
      <c r="P21" s="10">
        <f t="shared" si="4"/>
        <v>0</v>
      </c>
      <c r="Q21" s="9">
        <v>48</v>
      </c>
      <c r="R21" s="10">
        <f t="shared" si="5"/>
        <v>2.2944550669216062</v>
      </c>
      <c r="S21" s="9">
        <v>318</v>
      </c>
      <c r="T21" s="10">
        <f t="shared" si="6"/>
        <v>15.200764818355642</v>
      </c>
      <c r="U21" s="9">
        <v>0</v>
      </c>
      <c r="V21" s="10">
        <f t="shared" si="7"/>
        <v>0</v>
      </c>
      <c r="W21" s="9">
        <f t="shared" si="8"/>
        <v>2092</v>
      </c>
      <c r="X21" s="10">
        <f t="shared" si="9"/>
        <v>67.375201288244767</v>
      </c>
      <c r="Y21" s="9">
        <v>224</v>
      </c>
      <c r="Z21" s="10">
        <f t="shared" si="10"/>
        <v>10.707456978967496</v>
      </c>
      <c r="AA21" s="9">
        <v>6</v>
      </c>
      <c r="AB21" s="10">
        <f t="shared" si="11"/>
        <v>0.28680688336520077</v>
      </c>
      <c r="AC21" s="9">
        <v>0</v>
      </c>
      <c r="AD21" s="10">
        <f t="shared" si="12"/>
        <v>0</v>
      </c>
      <c r="AE21" s="9">
        <v>156</v>
      </c>
      <c r="AF21" s="10">
        <f t="shared" si="13"/>
        <v>7.4569789674952203</v>
      </c>
    </row>
    <row r="22" spans="1:32" x14ac:dyDescent="0.25">
      <c r="A22" s="7">
        <v>19</v>
      </c>
      <c r="B22" s="15">
        <v>350110</v>
      </c>
      <c r="C22" s="14" t="s">
        <v>20</v>
      </c>
      <c r="D22" s="7">
        <f>'[1]28'!D28</f>
        <v>35010200019</v>
      </c>
      <c r="E22" s="14" t="s">
        <v>23</v>
      </c>
      <c r="F22" s="9">
        <v>10272</v>
      </c>
      <c r="G22" s="9">
        <v>424</v>
      </c>
      <c r="H22" s="10">
        <f t="shared" si="0"/>
        <v>5.1022864019253911</v>
      </c>
      <c r="I22" s="9">
        <v>4459</v>
      </c>
      <c r="J22" s="10">
        <f t="shared" si="1"/>
        <v>53.658243080625759</v>
      </c>
      <c r="K22" s="9">
        <v>653</v>
      </c>
      <c r="L22" s="10">
        <f t="shared" si="2"/>
        <v>7.8580024067388692</v>
      </c>
      <c r="M22" s="9">
        <v>947</v>
      </c>
      <c r="N22" s="10">
        <f t="shared" si="3"/>
        <v>11.395908543922985</v>
      </c>
      <c r="O22" s="9">
        <v>40</v>
      </c>
      <c r="P22" s="10">
        <f t="shared" si="4"/>
        <v>0.48134777376654636</v>
      </c>
      <c r="Q22" s="9">
        <v>191</v>
      </c>
      <c r="R22" s="10">
        <f t="shared" si="5"/>
        <v>2.2984356197352587</v>
      </c>
      <c r="S22" s="9">
        <v>1596</v>
      </c>
      <c r="T22" s="10">
        <f t="shared" si="6"/>
        <v>19.205776173285198</v>
      </c>
      <c r="U22" s="9">
        <v>0</v>
      </c>
      <c r="V22" s="10">
        <f t="shared" si="7"/>
        <v>0</v>
      </c>
      <c r="W22" s="9">
        <f t="shared" si="8"/>
        <v>8310</v>
      </c>
      <c r="X22" s="10">
        <f t="shared" si="9"/>
        <v>80.899532710280369</v>
      </c>
      <c r="Y22" s="9">
        <v>256</v>
      </c>
      <c r="Z22" s="10">
        <f t="shared" si="10"/>
        <v>3.0806257521058962</v>
      </c>
      <c r="AA22" s="9">
        <v>3</v>
      </c>
      <c r="AB22" s="10">
        <f t="shared" si="11"/>
        <v>3.6101083032490974E-2</v>
      </c>
      <c r="AC22" s="9">
        <v>0</v>
      </c>
      <c r="AD22" s="10">
        <f t="shared" si="12"/>
        <v>0</v>
      </c>
      <c r="AE22" s="9">
        <v>363</v>
      </c>
      <c r="AF22" s="10">
        <f t="shared" si="13"/>
        <v>4.3682310469314078</v>
      </c>
    </row>
    <row r="23" spans="1:32" x14ac:dyDescent="0.25">
      <c r="A23" s="7">
        <v>20</v>
      </c>
      <c r="B23" s="15"/>
      <c r="C23" s="14"/>
      <c r="D23" s="7">
        <f>'[1]28'!D29</f>
        <v>35010200020</v>
      </c>
      <c r="E23" s="14" t="s">
        <v>24</v>
      </c>
      <c r="F23" s="9">
        <v>4089</v>
      </c>
      <c r="G23" s="9">
        <v>104</v>
      </c>
      <c r="H23" s="10">
        <f t="shared" si="0"/>
        <v>2.7232259753862267</v>
      </c>
      <c r="I23" s="9">
        <v>2431</v>
      </c>
      <c r="J23" s="10">
        <f t="shared" si="1"/>
        <v>63.655407174653057</v>
      </c>
      <c r="K23" s="9">
        <v>315</v>
      </c>
      <c r="L23" s="10">
        <f t="shared" si="2"/>
        <v>8.2482325216025139</v>
      </c>
      <c r="M23" s="9">
        <v>317</v>
      </c>
      <c r="N23" s="10">
        <f t="shared" si="3"/>
        <v>8.3006022518984022</v>
      </c>
      <c r="O23" s="9">
        <v>13</v>
      </c>
      <c r="P23" s="10">
        <f t="shared" si="4"/>
        <v>0.34040324692327834</v>
      </c>
      <c r="Q23" s="9">
        <v>73</v>
      </c>
      <c r="R23" s="10">
        <f t="shared" si="5"/>
        <v>1.9114951557999478</v>
      </c>
      <c r="S23" s="9">
        <v>566</v>
      </c>
      <c r="T23" s="10">
        <f t="shared" si="6"/>
        <v>14.82063367373658</v>
      </c>
      <c r="U23" s="9">
        <v>0</v>
      </c>
      <c r="V23" s="10">
        <f t="shared" si="7"/>
        <v>0</v>
      </c>
      <c r="W23" s="9">
        <f t="shared" si="8"/>
        <v>3819</v>
      </c>
      <c r="X23" s="10">
        <f t="shared" si="9"/>
        <v>93.396918561995605</v>
      </c>
      <c r="Y23" s="9">
        <v>95</v>
      </c>
      <c r="Z23" s="10">
        <f t="shared" si="10"/>
        <v>2.4875621890547266</v>
      </c>
      <c r="AA23" s="9">
        <v>3</v>
      </c>
      <c r="AB23" s="10">
        <f t="shared" si="11"/>
        <v>7.8554595443833475E-2</v>
      </c>
      <c r="AC23" s="9">
        <v>0</v>
      </c>
      <c r="AD23" s="10">
        <f t="shared" si="12"/>
        <v>0</v>
      </c>
      <c r="AE23" s="9">
        <v>107</v>
      </c>
      <c r="AF23" s="10">
        <f t="shared" si="13"/>
        <v>2.80178057083006</v>
      </c>
    </row>
    <row r="24" spans="1:32" x14ac:dyDescent="0.25">
      <c r="A24" s="7">
        <v>21</v>
      </c>
      <c r="B24" s="15">
        <v>350111</v>
      </c>
      <c r="C24" s="14" t="s">
        <v>21</v>
      </c>
      <c r="D24" s="7">
        <f>'[1]28'!D30</f>
        <v>35010200021</v>
      </c>
      <c r="E24" s="14" t="s">
        <v>21</v>
      </c>
      <c r="F24" s="9">
        <v>5047</v>
      </c>
      <c r="G24" s="9">
        <v>59</v>
      </c>
      <c r="H24" s="10">
        <f t="shared" si="0"/>
        <v>1.727166276346604</v>
      </c>
      <c r="I24" s="9">
        <v>1731</v>
      </c>
      <c r="J24" s="10">
        <f t="shared" si="1"/>
        <v>50.673302107728333</v>
      </c>
      <c r="K24" s="9">
        <v>381</v>
      </c>
      <c r="L24" s="10">
        <f t="shared" si="2"/>
        <v>11.153395784543326</v>
      </c>
      <c r="M24" s="9">
        <v>875</v>
      </c>
      <c r="N24" s="10">
        <f t="shared" si="3"/>
        <v>25.614754098360653</v>
      </c>
      <c r="O24" s="9">
        <v>4</v>
      </c>
      <c r="P24" s="10">
        <f t="shared" si="4"/>
        <v>0.117096018735363</v>
      </c>
      <c r="Q24" s="9">
        <v>197</v>
      </c>
      <c r="R24" s="10">
        <f t="shared" si="5"/>
        <v>5.7669789227166275</v>
      </c>
      <c r="S24" s="9">
        <v>169</v>
      </c>
      <c r="T24" s="10">
        <f t="shared" si="6"/>
        <v>4.9473067915690869</v>
      </c>
      <c r="U24" s="9">
        <v>0</v>
      </c>
      <c r="V24" s="10">
        <f t="shared" si="7"/>
        <v>0</v>
      </c>
      <c r="W24" s="9">
        <f t="shared" si="8"/>
        <v>3416</v>
      </c>
      <c r="X24" s="10">
        <f t="shared" si="9"/>
        <v>67.683772538141469</v>
      </c>
      <c r="Y24" s="9">
        <v>18</v>
      </c>
      <c r="Z24" s="10">
        <f t="shared" si="10"/>
        <v>0.52693208430913352</v>
      </c>
      <c r="AA24" s="11">
        <v>2</v>
      </c>
      <c r="AB24" s="10">
        <f t="shared" si="11"/>
        <v>5.8548009367681501E-2</v>
      </c>
      <c r="AC24" s="9">
        <v>0</v>
      </c>
      <c r="AD24" s="10">
        <f t="shared" si="12"/>
        <v>0</v>
      </c>
      <c r="AE24" s="9">
        <v>34</v>
      </c>
      <c r="AF24" s="10">
        <f t="shared" si="13"/>
        <v>0.99531615925058559</v>
      </c>
    </row>
    <row r="25" spans="1:32" x14ac:dyDescent="0.25">
      <c r="A25" s="7">
        <v>22</v>
      </c>
      <c r="B25" s="15"/>
      <c r="C25" s="14"/>
      <c r="D25" s="7">
        <f>'[1]28'!D31</f>
        <v>35010200022</v>
      </c>
      <c r="E25" s="14" t="s">
        <v>25</v>
      </c>
      <c r="F25" s="9">
        <v>2475</v>
      </c>
      <c r="G25" s="9">
        <v>13</v>
      </c>
      <c r="H25" s="10">
        <f t="shared" si="0"/>
        <v>0.63106796116504849</v>
      </c>
      <c r="I25" s="9">
        <v>1016</v>
      </c>
      <c r="J25" s="10">
        <f t="shared" si="1"/>
        <v>49.320388349514566</v>
      </c>
      <c r="K25" s="9">
        <v>296</v>
      </c>
      <c r="L25" s="10">
        <f t="shared" si="2"/>
        <v>14.36893203883495</v>
      </c>
      <c r="M25" s="9">
        <v>278</v>
      </c>
      <c r="N25" s="10">
        <f t="shared" si="3"/>
        <v>13.495145631067961</v>
      </c>
      <c r="O25" s="9">
        <v>3</v>
      </c>
      <c r="P25" s="10">
        <f t="shared" si="4"/>
        <v>0.14563106796116504</v>
      </c>
      <c r="Q25" s="9">
        <v>86</v>
      </c>
      <c r="R25" s="10">
        <f t="shared" si="5"/>
        <v>4.174757281553398</v>
      </c>
      <c r="S25" s="9">
        <v>361</v>
      </c>
      <c r="T25" s="10">
        <f t="shared" si="6"/>
        <v>17.524271844660195</v>
      </c>
      <c r="U25" s="9">
        <v>7</v>
      </c>
      <c r="V25" s="10">
        <f t="shared" si="7"/>
        <v>0.33980582524271846</v>
      </c>
      <c r="W25" s="9">
        <f t="shared" si="8"/>
        <v>2060</v>
      </c>
      <c r="X25" s="10">
        <f t="shared" si="9"/>
        <v>83.232323232323239</v>
      </c>
      <c r="Y25" s="9">
        <v>51</v>
      </c>
      <c r="Z25" s="10">
        <f t="shared" si="10"/>
        <v>2.4757281553398061</v>
      </c>
      <c r="AA25" s="9">
        <v>4</v>
      </c>
      <c r="AB25" s="10">
        <f t="shared" si="11"/>
        <v>0.1941747572815534</v>
      </c>
      <c r="AC25" s="9">
        <v>0</v>
      </c>
      <c r="AD25" s="10">
        <f t="shared" si="12"/>
        <v>0</v>
      </c>
      <c r="AE25" s="9">
        <v>74</v>
      </c>
      <c r="AF25" s="10">
        <f t="shared" si="13"/>
        <v>3.5922330097087376</v>
      </c>
    </row>
    <row r="26" spans="1:32" x14ac:dyDescent="0.25">
      <c r="A26" s="7">
        <v>23</v>
      </c>
      <c r="B26" s="15">
        <v>350112</v>
      </c>
      <c r="C26" s="14" t="s">
        <v>22</v>
      </c>
      <c r="D26" s="7">
        <f>'[1]28'!D32</f>
        <v>35010200023</v>
      </c>
      <c r="E26" s="14" t="s">
        <v>22</v>
      </c>
      <c r="F26" s="9">
        <v>3683</v>
      </c>
      <c r="G26" s="9">
        <v>3</v>
      </c>
      <c r="H26" s="10">
        <f t="shared" si="0"/>
        <v>0.145985401459854</v>
      </c>
      <c r="I26" s="9">
        <v>1380</v>
      </c>
      <c r="J26" s="10">
        <f t="shared" si="1"/>
        <v>67.153284671532845</v>
      </c>
      <c r="K26" s="9">
        <v>87</v>
      </c>
      <c r="L26" s="10">
        <f t="shared" si="2"/>
        <v>4.2335766423357661</v>
      </c>
      <c r="M26" s="9">
        <v>112</v>
      </c>
      <c r="N26" s="10">
        <f t="shared" si="3"/>
        <v>5.450121654501217</v>
      </c>
      <c r="O26" s="9">
        <v>7</v>
      </c>
      <c r="P26" s="10">
        <f t="shared" si="4"/>
        <v>0.34063260340632606</v>
      </c>
      <c r="Q26" s="9">
        <v>37</v>
      </c>
      <c r="R26" s="10">
        <f t="shared" si="5"/>
        <v>1.8004866180048662</v>
      </c>
      <c r="S26" s="9">
        <v>429</v>
      </c>
      <c r="T26" s="10">
        <f t="shared" si="6"/>
        <v>20.875912408759124</v>
      </c>
      <c r="U26" s="9">
        <v>0</v>
      </c>
      <c r="V26" s="10">
        <f t="shared" si="7"/>
        <v>0</v>
      </c>
      <c r="W26" s="9">
        <f t="shared" si="8"/>
        <v>2055</v>
      </c>
      <c r="X26" s="10">
        <f t="shared" si="9"/>
        <v>55.796904697257666</v>
      </c>
      <c r="Y26" s="9">
        <v>11</v>
      </c>
      <c r="Z26" s="10">
        <f t="shared" si="10"/>
        <v>0.53527980535279807</v>
      </c>
      <c r="AA26" s="9">
        <v>2</v>
      </c>
      <c r="AB26" s="10">
        <f t="shared" si="11"/>
        <v>9.7323600973236016E-2</v>
      </c>
      <c r="AC26" s="9">
        <v>0</v>
      </c>
      <c r="AD26" s="10">
        <f t="shared" si="12"/>
        <v>0</v>
      </c>
      <c r="AE26" s="9">
        <v>167</v>
      </c>
      <c r="AF26" s="10">
        <f t="shared" si="13"/>
        <v>8.1265206812652071</v>
      </c>
    </row>
    <row r="27" spans="1:32" x14ac:dyDescent="0.25">
      <c r="A27" s="7">
        <v>24</v>
      </c>
      <c r="B27" s="7"/>
      <c r="C27" s="8"/>
      <c r="D27" s="7">
        <f>'[1]28'!D33</f>
        <v>35010200024</v>
      </c>
      <c r="E27" s="14" t="s">
        <v>26</v>
      </c>
      <c r="F27" s="9">
        <v>2812</v>
      </c>
      <c r="G27" s="9">
        <v>4</v>
      </c>
      <c r="H27" s="10">
        <f t="shared" si="0"/>
        <v>0.60514372163388808</v>
      </c>
      <c r="I27" s="9">
        <v>314</v>
      </c>
      <c r="J27" s="10">
        <f t="shared" si="1"/>
        <v>47.503782148260207</v>
      </c>
      <c r="K27" s="9">
        <v>29</v>
      </c>
      <c r="L27" s="10">
        <f t="shared" si="2"/>
        <v>4.3872919818456886</v>
      </c>
      <c r="M27" s="9">
        <v>97</v>
      </c>
      <c r="N27" s="10">
        <f t="shared" si="3"/>
        <v>14.674735249621785</v>
      </c>
      <c r="O27" s="9">
        <v>1</v>
      </c>
      <c r="P27" s="10">
        <f t="shared" si="4"/>
        <v>0.15128593040847202</v>
      </c>
      <c r="Q27" s="9">
        <v>1</v>
      </c>
      <c r="R27" s="10">
        <f t="shared" si="5"/>
        <v>0.15128593040847202</v>
      </c>
      <c r="S27" s="9">
        <v>215</v>
      </c>
      <c r="T27" s="10">
        <f t="shared" si="6"/>
        <v>32.526475037821484</v>
      </c>
      <c r="U27" s="9">
        <v>0</v>
      </c>
      <c r="V27" s="10">
        <f t="shared" si="7"/>
        <v>0</v>
      </c>
      <c r="W27" s="9">
        <f t="shared" si="8"/>
        <v>661</v>
      </c>
      <c r="X27" s="10">
        <f t="shared" si="9"/>
        <v>23.506401137980085</v>
      </c>
      <c r="Y27" s="9">
        <v>1</v>
      </c>
      <c r="Z27" s="10">
        <f t="shared" si="10"/>
        <v>0.15128593040847202</v>
      </c>
      <c r="AA27" s="9">
        <v>2</v>
      </c>
      <c r="AB27" s="10">
        <f t="shared" si="11"/>
        <v>0.30257186081694404</v>
      </c>
      <c r="AC27" s="9">
        <v>0</v>
      </c>
      <c r="AD27" s="10">
        <f t="shared" si="12"/>
        <v>0</v>
      </c>
      <c r="AE27" s="9">
        <v>57</v>
      </c>
      <c r="AF27" s="10">
        <f t="shared" si="13"/>
        <v>8.6232980332829037</v>
      </c>
    </row>
    <row r="28" spans="1:32" x14ac:dyDescent="0.25">
      <c r="A28" s="12" t="s">
        <v>19</v>
      </c>
      <c r="B28" s="12"/>
      <c r="C28" s="12"/>
      <c r="D28" s="12"/>
      <c r="E28" s="12"/>
      <c r="F28" s="11">
        <f t="shared" ref="F28:G28" si="14">SUM(F4:F27)</f>
        <v>98364</v>
      </c>
      <c r="G28" s="11">
        <f t="shared" si="14"/>
        <v>2213</v>
      </c>
      <c r="H28" s="13">
        <f t="shared" si="0"/>
        <v>3.3105449758403518</v>
      </c>
      <c r="I28" s="11">
        <f>SUM(I4:I27)</f>
        <v>34138</v>
      </c>
      <c r="J28" s="13">
        <f t="shared" si="1"/>
        <v>51.068858737116095</v>
      </c>
      <c r="K28" s="11">
        <f>SUM(K4:K27)</f>
        <v>7945</v>
      </c>
      <c r="L28" s="13">
        <f t="shared" si="2"/>
        <v>11.885350127904019</v>
      </c>
      <c r="M28" s="11">
        <f>SUM(M4:M27)</f>
        <v>10410</v>
      </c>
      <c r="N28" s="13">
        <f t="shared" si="3"/>
        <v>15.572875372118419</v>
      </c>
      <c r="O28" s="11">
        <f>SUM(O4:O27)</f>
        <v>252</v>
      </c>
      <c r="P28" s="13">
        <f t="shared" si="4"/>
        <v>0.37698026837404819</v>
      </c>
      <c r="Q28" s="11">
        <f>SUM(Q4:Q27)</f>
        <v>2811</v>
      </c>
      <c r="R28" s="13">
        <f t="shared" si="5"/>
        <v>4.2051251365057514</v>
      </c>
      <c r="S28" s="11">
        <f>SUM(S4:S27)</f>
        <v>8981</v>
      </c>
      <c r="T28" s="13">
        <f t="shared" si="6"/>
        <v>13.435157897886219</v>
      </c>
      <c r="U28" s="11">
        <f>SUM(U4:U27)</f>
        <v>97</v>
      </c>
      <c r="V28" s="13">
        <f t="shared" si="7"/>
        <v>0.14510748425508999</v>
      </c>
      <c r="W28" s="11">
        <f t="shared" si="8"/>
        <v>66847</v>
      </c>
      <c r="X28" s="13">
        <f t="shared" si="9"/>
        <v>67.958806067260383</v>
      </c>
      <c r="Y28" s="11">
        <f>SUM(Y4:Y27)</f>
        <v>2315</v>
      </c>
      <c r="Z28" s="13">
        <f t="shared" si="10"/>
        <v>3.4631322273250857</v>
      </c>
      <c r="AA28" s="11">
        <f>SUM(AA4:AA27)</f>
        <v>156</v>
      </c>
      <c r="AB28" s="13">
        <f t="shared" si="11"/>
        <v>0.23336873756488696</v>
      </c>
      <c r="AC28" s="11">
        <f>SUM(AC4:AC27)</f>
        <v>13</v>
      </c>
      <c r="AD28" s="13">
        <f t="shared" si="12"/>
        <v>1.9447394797073914E-2</v>
      </c>
      <c r="AE28" s="11">
        <f>SUM(AE4:AE27)</f>
        <v>2107</v>
      </c>
      <c r="AF28" s="13">
        <f t="shared" si="13"/>
        <v>3.1519739105719027</v>
      </c>
    </row>
  </sheetData>
  <mergeCells count="15">
    <mergeCell ref="AD1:AD3"/>
    <mergeCell ref="AE1:AE3"/>
    <mergeCell ref="AF1:AF3"/>
    <mergeCell ref="G1:X2"/>
    <mergeCell ref="Y1:Y3"/>
    <mergeCell ref="Z1:Z3"/>
    <mergeCell ref="AA1:AA3"/>
    <mergeCell ref="AB1:AB3"/>
    <mergeCell ref="AC1:AC3"/>
    <mergeCell ref="A1:A3"/>
    <mergeCell ref="B1:B3"/>
    <mergeCell ref="C1:C3"/>
    <mergeCell ref="D1:D3"/>
    <mergeCell ref="E1:E3"/>
    <mergeCell ref="F1:F3"/>
  </mergeCells>
  <conditionalFormatting sqref="F28">
    <cfRule type="cellIs" dxfId="0" priority="1" operator="equal">
      <formula>98364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Lutfiansyah Afrizal</dc:creator>
  <cp:lastModifiedBy>Lutfiansyah Afrizal</cp:lastModifiedBy>
  <dcterms:created xsi:type="dcterms:W3CDTF">2025-07-09T06:33:29Z</dcterms:created>
  <dcterms:modified xsi:type="dcterms:W3CDTF">2025-07-09T06:45:17Z</dcterms:modified>
</cp:coreProperties>
</file>