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8_{7E21301F-7778-461B-BC57-B9DCEB9E2CF7}" xr6:coauthVersionLast="47" xr6:coauthVersionMax="47" xr10:uidLastSave="{7C6AC1B0-03C8-42A0-9741-8D5C9A94B8EC}"/>
  <bookViews>
    <workbookView xWindow="-105" yWindow="0" windowWidth="14610" windowHeight="15585" xr2:uid="{2EA40A14-5BC2-4719-88F7-4FDF2BD845D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L29" i="1"/>
  <c r="K29" i="1"/>
  <c r="J29" i="1"/>
  <c r="I29" i="1"/>
  <c r="H29" i="1"/>
  <c r="G29" i="1"/>
  <c r="F29" i="1"/>
  <c r="O28" i="1"/>
  <c r="N28" i="1"/>
  <c r="M28" i="1"/>
  <c r="P28" i="1" s="1"/>
  <c r="Q28" i="1" s="1"/>
  <c r="E22" i="1"/>
  <c r="D22" i="1"/>
  <c r="O27" i="1"/>
  <c r="P27" i="1" s="1"/>
  <c r="Q27" i="1" s="1"/>
  <c r="N27" i="1"/>
  <c r="M27" i="1"/>
  <c r="E21" i="1"/>
  <c r="D21" i="1"/>
  <c r="C21" i="1"/>
  <c r="B21" i="1"/>
  <c r="O26" i="1"/>
  <c r="N26" i="1"/>
  <c r="M26" i="1"/>
  <c r="P26" i="1" s="1"/>
  <c r="Q26" i="1" s="1"/>
  <c r="E20" i="1"/>
  <c r="D20" i="1"/>
  <c r="O25" i="1"/>
  <c r="N25" i="1"/>
  <c r="M25" i="1"/>
  <c r="E19" i="1"/>
  <c r="D19" i="1"/>
  <c r="C19" i="1"/>
  <c r="B19" i="1"/>
  <c r="P24" i="1"/>
  <c r="Q24" i="1" s="1"/>
  <c r="O24" i="1"/>
  <c r="N24" i="1"/>
  <c r="M24" i="1"/>
  <c r="E18" i="1"/>
  <c r="D18" i="1"/>
  <c r="O23" i="1"/>
  <c r="N23" i="1"/>
  <c r="M23" i="1"/>
  <c r="E17" i="1"/>
  <c r="D17" i="1"/>
  <c r="C17" i="1"/>
  <c r="B17" i="1"/>
  <c r="O22" i="1"/>
  <c r="N22" i="1"/>
  <c r="M22" i="1"/>
  <c r="P22" i="1" s="1"/>
  <c r="Q22" i="1" s="1"/>
  <c r="E16" i="1"/>
  <c r="D16" i="1"/>
  <c r="O21" i="1"/>
  <c r="N21" i="1"/>
  <c r="M21" i="1"/>
  <c r="E15" i="1"/>
  <c r="D15" i="1"/>
  <c r="C15" i="1"/>
  <c r="B15" i="1"/>
  <c r="O20" i="1"/>
  <c r="N20" i="1"/>
  <c r="P20" i="1" s="1"/>
  <c r="Q20" i="1" s="1"/>
  <c r="M20" i="1"/>
  <c r="E14" i="1"/>
  <c r="D14" i="1"/>
  <c r="O19" i="1"/>
  <c r="P19" i="1" s="1"/>
  <c r="Q19" i="1" s="1"/>
  <c r="N19" i="1"/>
  <c r="M19" i="1"/>
  <c r="E13" i="1"/>
  <c r="D13" i="1"/>
  <c r="C13" i="1"/>
  <c r="B13" i="1"/>
  <c r="O18" i="1"/>
  <c r="N18" i="1"/>
  <c r="M18" i="1"/>
  <c r="P18" i="1" s="1"/>
  <c r="Q18" i="1" s="1"/>
  <c r="E12" i="1"/>
  <c r="D12" i="1"/>
  <c r="O17" i="1"/>
  <c r="N17" i="1"/>
  <c r="M17" i="1"/>
  <c r="E11" i="1"/>
  <c r="D11" i="1"/>
  <c r="C11" i="1"/>
  <c r="B11" i="1"/>
  <c r="P16" i="1"/>
  <c r="Q16" i="1" s="1"/>
  <c r="O16" i="1"/>
  <c r="N16" i="1"/>
  <c r="M16" i="1"/>
  <c r="E10" i="1"/>
  <c r="D10" i="1"/>
  <c r="O15" i="1"/>
  <c r="N15" i="1"/>
  <c r="M15" i="1"/>
  <c r="E9" i="1"/>
  <c r="D9" i="1"/>
  <c r="C9" i="1"/>
  <c r="B9" i="1"/>
  <c r="O14" i="1"/>
  <c r="N14" i="1"/>
  <c r="M14" i="1"/>
  <c r="P14" i="1" s="1"/>
  <c r="Q14" i="1" s="1"/>
  <c r="E8" i="1"/>
  <c r="D8" i="1"/>
  <c r="O13" i="1"/>
  <c r="N13" i="1"/>
  <c r="M13" i="1"/>
  <c r="E7" i="1"/>
  <c r="D7" i="1"/>
  <c r="C7" i="1"/>
  <c r="B7" i="1"/>
  <c r="O12" i="1"/>
  <c r="N12" i="1"/>
  <c r="P12" i="1" s="1"/>
  <c r="Q12" i="1" s="1"/>
  <c r="M12" i="1"/>
  <c r="E6" i="1"/>
  <c r="D6" i="1"/>
  <c r="O11" i="1"/>
  <c r="P11" i="1" s="1"/>
  <c r="Q11" i="1" s="1"/>
  <c r="N11" i="1"/>
  <c r="M11" i="1"/>
  <c r="E5" i="1"/>
  <c r="D5" i="1"/>
  <c r="C5" i="1"/>
  <c r="B5" i="1"/>
  <c r="O10" i="1"/>
  <c r="N10" i="1"/>
  <c r="M10" i="1"/>
  <c r="P10" i="1" s="1"/>
  <c r="Q10" i="1" s="1"/>
  <c r="O9" i="1"/>
  <c r="N9" i="1"/>
  <c r="M9" i="1"/>
  <c r="O8" i="1"/>
  <c r="N8" i="1"/>
  <c r="P8" i="1" s="1"/>
  <c r="Q8" i="1" s="1"/>
  <c r="M8" i="1"/>
  <c r="O7" i="1"/>
  <c r="N7" i="1"/>
  <c r="M7" i="1"/>
  <c r="O6" i="1"/>
  <c r="N6" i="1"/>
  <c r="M6" i="1"/>
  <c r="P6" i="1" s="1"/>
  <c r="Q6" i="1" s="1"/>
  <c r="O5" i="1"/>
  <c r="N5" i="1"/>
  <c r="M5" i="1"/>
  <c r="M29" i="1" l="1"/>
  <c r="P9" i="1"/>
  <c r="Q9" i="1" s="1"/>
  <c r="P13" i="1"/>
  <c r="Q13" i="1" s="1"/>
  <c r="P21" i="1"/>
  <c r="Q21" i="1" s="1"/>
  <c r="N29" i="1"/>
  <c r="P15" i="1"/>
  <c r="Q15" i="1" s="1"/>
  <c r="P23" i="1"/>
  <c r="Q23" i="1" s="1"/>
  <c r="P7" i="1"/>
  <c r="Q7" i="1" s="1"/>
  <c r="P5" i="1"/>
  <c r="P17" i="1"/>
  <c r="Q17" i="1" s="1"/>
  <c r="P25" i="1"/>
  <c r="Q25" i="1" s="1"/>
  <c r="P29" i="1"/>
  <c r="Q29" i="1" s="1"/>
  <c r="Q5" i="1"/>
  <c r="O29" i="1"/>
</calcChain>
</file>

<file path=xl/sharedStrings.xml><?xml version="1.0" encoding="utf-8"?>
<sst xmlns="http://schemas.openxmlformats.org/spreadsheetml/2006/main" count="32" uniqueCount="24">
  <si>
    <t>NO</t>
  </si>
  <si>
    <t>KECAMATAN</t>
  </si>
  <si>
    <t>PUSKESMAS</t>
  </si>
  <si>
    <t>SASARAN  ODGJ BERAT</t>
  </si>
  <si>
    <t>PELAYANAN KESEHATAN ODGJ BERAT</t>
  </si>
  <si>
    <t>SKIZOFRENIA</t>
  </si>
  <si>
    <t>PSIKOTIK AKUT</t>
  </si>
  <si>
    <t>TOTAL</t>
  </si>
  <si>
    <t>MENDAPAT PELAYANAN KESEHATAN</t>
  </si>
  <si>
    <t>0-14 th</t>
  </si>
  <si>
    <t>15 - 59 th</t>
  </si>
  <si>
    <r>
      <rPr>
        <b/>
        <u/>
        <sz val="9"/>
        <color rgb="FF000000"/>
        <rFont val="Arial"/>
        <family val="2"/>
      </rPr>
      <t>&gt;</t>
    </r>
    <r>
      <rPr>
        <b/>
        <sz val="9"/>
        <color rgb="FF000000"/>
        <rFont val="Arial"/>
        <family val="2"/>
      </rPr>
      <t xml:space="preserve"> 60 th</t>
    </r>
  </si>
  <si>
    <r>
      <rPr>
        <b/>
        <u/>
        <sz val="9"/>
        <color theme="1"/>
        <rFont val="Arial"/>
        <family val="2"/>
      </rPr>
      <t>&gt;</t>
    </r>
    <r>
      <rPr>
        <b/>
        <sz val="9"/>
        <color theme="1"/>
        <rFont val="Arial"/>
        <family val="2"/>
      </rPr>
      <t xml:space="preserve"> 60 th</t>
    </r>
  </si>
  <si>
    <t>JUMLAH</t>
  </si>
  <si>
    <t>%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</si>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</sst>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7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7" fontId="6" fillId="0" borderId="1" xfId="0" applyNumberFormat="1" applyFont="1" applyBorder="1" applyAlignment="1">
      <alignment horizontal="right" vertical="center" wrapText="1"/>
    </xf>
    <xf numFmtId="37" fontId="6" fillId="0" borderId="1" xfId="0" applyNumberFormat="1" applyFont="1" applyBorder="1" applyAlignment="1">
      <alignment horizontal="right" vertical="center"/>
    </xf>
    <xf numFmtId="37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07850-A7B9-4998-BC7E-0A50B751B7F3}">
  <dimension ref="A1:Q29"/>
  <sheetViews>
    <sheetView tabSelected="1" zoomScale="85" zoomScaleNormal="85" workbookViewId="0">
      <selection activeCell="A5" sqref="A5:XFD5"/>
    </sheetView>
  </sheetViews>
  <sheetFormatPr defaultRowHeight="15"/>
  <cols>
    <col min="2" max="2" width="14" customWidth="1"/>
    <col min="3" max="3" width="13.28515625" customWidth="1"/>
    <col min="4" max="4" width="18.28515625" customWidth="1"/>
    <col min="5" max="5" width="13.140625" customWidth="1"/>
  </cols>
  <sheetData>
    <row r="1" spans="1:17">
      <c r="A1" s="1" t="s">
        <v>0</v>
      </c>
      <c r="B1" s="2" t="s">
        <v>16</v>
      </c>
      <c r="C1" s="1" t="s">
        <v>1</v>
      </c>
      <c r="D1" s="2" t="s">
        <v>17</v>
      </c>
      <c r="E1" s="1" t="s">
        <v>2</v>
      </c>
      <c r="F1" s="3" t="s">
        <v>3</v>
      </c>
      <c r="G1" s="1" t="s">
        <v>4</v>
      </c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"/>
      <c r="B2" s="2"/>
      <c r="C2" s="4"/>
      <c r="D2" s="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40.5" customHeight="1">
      <c r="A3" s="4"/>
      <c r="B3" s="2"/>
      <c r="C3" s="4"/>
      <c r="D3" s="2"/>
      <c r="E3" s="4"/>
      <c r="F3" s="4"/>
      <c r="G3" s="3" t="s">
        <v>5</v>
      </c>
      <c r="H3" s="4"/>
      <c r="I3" s="4"/>
      <c r="J3" s="3" t="s">
        <v>6</v>
      </c>
      <c r="K3" s="4"/>
      <c r="L3" s="4"/>
      <c r="M3" s="3" t="s">
        <v>7</v>
      </c>
      <c r="N3" s="4"/>
      <c r="O3" s="4"/>
      <c r="P3" s="3" t="s">
        <v>8</v>
      </c>
      <c r="Q3" s="4"/>
    </row>
    <row r="4" spans="1:17">
      <c r="A4" s="4"/>
      <c r="B4" s="2"/>
      <c r="C4" s="4"/>
      <c r="D4" s="2"/>
      <c r="E4" s="4"/>
      <c r="F4" s="4"/>
      <c r="G4" s="5" t="s">
        <v>9</v>
      </c>
      <c r="H4" s="5" t="s">
        <v>10</v>
      </c>
      <c r="I4" s="6" t="s">
        <v>11</v>
      </c>
      <c r="J4" s="5" t="s">
        <v>9</v>
      </c>
      <c r="K4" s="5" t="s">
        <v>10</v>
      </c>
      <c r="L4" s="5" t="s">
        <v>12</v>
      </c>
      <c r="M4" s="5" t="s">
        <v>9</v>
      </c>
      <c r="N4" s="5" t="s">
        <v>10</v>
      </c>
      <c r="O4" s="7" t="s">
        <v>11</v>
      </c>
      <c r="P4" s="5" t="s">
        <v>13</v>
      </c>
      <c r="Q4" s="5" t="s">
        <v>14</v>
      </c>
    </row>
    <row r="5" spans="1:17">
      <c r="A5" s="8">
        <v>1</v>
      </c>
      <c r="B5" s="8">
        <f>'[1]77'!B11</f>
        <v>350101</v>
      </c>
      <c r="C5" s="9" t="str">
        <f>'[1]9'!C9</f>
        <v>Donorojo</v>
      </c>
      <c r="D5" s="8">
        <f>'[1]77'!D11</f>
        <v>35010200001</v>
      </c>
      <c r="E5" s="9" t="str">
        <f>'[1]9'!E9</f>
        <v>Donorojo</v>
      </c>
      <c r="F5" s="10">
        <v>44</v>
      </c>
      <c r="G5" s="11">
        <v>0</v>
      </c>
      <c r="H5" s="10">
        <v>29</v>
      </c>
      <c r="I5" s="10">
        <v>2</v>
      </c>
      <c r="J5" s="11">
        <v>0</v>
      </c>
      <c r="K5" s="10">
        <v>5</v>
      </c>
      <c r="L5" s="11">
        <v>0</v>
      </c>
      <c r="M5" s="12">
        <f t="shared" ref="M5:O20" si="0">G5+J5</f>
        <v>0</v>
      </c>
      <c r="N5" s="12">
        <f t="shared" si="0"/>
        <v>34</v>
      </c>
      <c r="O5" s="12">
        <f t="shared" si="0"/>
        <v>2</v>
      </c>
      <c r="P5" s="12">
        <f t="shared" ref="P5:P28" si="1">M5+N5+O5</f>
        <v>36</v>
      </c>
      <c r="Q5" s="13">
        <f t="shared" ref="Q5:Q29" si="2">P5/F5*100</f>
        <v>81.818181818181827</v>
      </c>
    </row>
    <row r="6" spans="1:17">
      <c r="A6" s="8">
        <v>2</v>
      </c>
      <c r="B6" s="8"/>
      <c r="C6" s="9"/>
      <c r="D6" s="8">
        <f>'[1]77'!D12</f>
        <v>35010200002</v>
      </c>
      <c r="E6" s="9" t="str">
        <f>'[1]9'!E10</f>
        <v>Kalak</v>
      </c>
      <c r="F6" s="10">
        <v>28</v>
      </c>
      <c r="G6" s="11">
        <v>0</v>
      </c>
      <c r="H6" s="10">
        <v>23</v>
      </c>
      <c r="I6" s="10">
        <v>3</v>
      </c>
      <c r="J6" s="11">
        <v>0</v>
      </c>
      <c r="K6" s="11">
        <v>0</v>
      </c>
      <c r="L6" s="11">
        <v>0</v>
      </c>
      <c r="M6" s="12">
        <f t="shared" si="0"/>
        <v>0</v>
      </c>
      <c r="N6" s="12">
        <f t="shared" si="0"/>
        <v>23</v>
      </c>
      <c r="O6" s="12">
        <f t="shared" si="0"/>
        <v>3</v>
      </c>
      <c r="P6" s="12">
        <f t="shared" si="1"/>
        <v>26</v>
      </c>
      <c r="Q6" s="13">
        <f t="shared" si="2"/>
        <v>92.857142857142861</v>
      </c>
    </row>
    <row r="7" spans="1:17">
      <c r="A7" s="8">
        <v>3</v>
      </c>
      <c r="B7" s="8">
        <f>'[1]77'!B13</f>
        <v>350102</v>
      </c>
      <c r="C7" s="9" t="str">
        <f>'[1]9'!C11</f>
        <v>Punung</v>
      </c>
      <c r="D7" s="8">
        <f>'[1]77'!D13</f>
        <v>35010200003</v>
      </c>
      <c r="E7" s="9" t="str">
        <f>'[1]9'!E11</f>
        <v>Punung</v>
      </c>
      <c r="F7" s="10">
        <v>43</v>
      </c>
      <c r="G7" s="11">
        <v>0</v>
      </c>
      <c r="H7" s="10">
        <v>24</v>
      </c>
      <c r="I7" s="10">
        <v>1</v>
      </c>
      <c r="J7" s="11">
        <v>0</v>
      </c>
      <c r="K7" s="10">
        <v>11</v>
      </c>
      <c r="L7" s="11">
        <v>0</v>
      </c>
      <c r="M7" s="12">
        <f t="shared" si="0"/>
        <v>0</v>
      </c>
      <c r="N7" s="12">
        <f t="shared" si="0"/>
        <v>35</v>
      </c>
      <c r="O7" s="12">
        <f t="shared" si="0"/>
        <v>1</v>
      </c>
      <c r="P7" s="12">
        <f t="shared" si="1"/>
        <v>36</v>
      </c>
      <c r="Q7" s="13">
        <f t="shared" si="2"/>
        <v>83.720930232558146</v>
      </c>
    </row>
    <row r="8" spans="1:17">
      <c r="A8" s="8">
        <v>4</v>
      </c>
      <c r="B8" s="8"/>
      <c r="C8" s="9"/>
      <c r="D8" s="8">
        <f>'[1]77'!D14</f>
        <v>35010200004</v>
      </c>
      <c r="E8" s="9" t="str">
        <f>'[1]9'!E12</f>
        <v>Gondosari</v>
      </c>
      <c r="F8" s="10">
        <v>26</v>
      </c>
      <c r="G8" s="11">
        <v>0</v>
      </c>
      <c r="H8" s="10">
        <v>26</v>
      </c>
      <c r="I8" s="11">
        <v>0</v>
      </c>
      <c r="J8" s="11">
        <v>0</v>
      </c>
      <c r="K8" s="11">
        <v>0</v>
      </c>
      <c r="L8" s="11">
        <v>0</v>
      </c>
      <c r="M8" s="12">
        <f t="shared" si="0"/>
        <v>0</v>
      </c>
      <c r="N8" s="12">
        <f t="shared" si="0"/>
        <v>26</v>
      </c>
      <c r="O8" s="12">
        <f t="shared" si="0"/>
        <v>0</v>
      </c>
      <c r="P8" s="12">
        <f t="shared" si="1"/>
        <v>26</v>
      </c>
      <c r="Q8" s="13">
        <f t="shared" si="2"/>
        <v>100</v>
      </c>
    </row>
    <row r="9" spans="1:17">
      <c r="A9" s="8">
        <v>5</v>
      </c>
      <c r="B9" s="8">
        <f>'[1]77'!B15</f>
        <v>350103</v>
      </c>
      <c r="C9" s="9" t="str">
        <f>'[1]9'!C13</f>
        <v>Pringkuku</v>
      </c>
      <c r="D9" s="8">
        <f>'[1]77'!D15</f>
        <v>35010200005</v>
      </c>
      <c r="E9" s="9" t="str">
        <f>'[1]9'!E13</f>
        <v>Pringkuku</v>
      </c>
      <c r="F9" s="10">
        <v>41</v>
      </c>
      <c r="G9" s="11">
        <v>0</v>
      </c>
      <c r="H9" s="10">
        <v>26</v>
      </c>
      <c r="I9" s="10">
        <v>3</v>
      </c>
      <c r="J9" s="11">
        <v>0</v>
      </c>
      <c r="K9" s="10">
        <v>5</v>
      </c>
      <c r="L9" s="11">
        <v>0</v>
      </c>
      <c r="M9" s="12">
        <f t="shared" si="0"/>
        <v>0</v>
      </c>
      <c r="N9" s="12">
        <f t="shared" si="0"/>
        <v>31</v>
      </c>
      <c r="O9" s="12">
        <f t="shared" si="0"/>
        <v>3</v>
      </c>
      <c r="P9" s="12">
        <f t="shared" si="1"/>
        <v>34</v>
      </c>
      <c r="Q9" s="13">
        <f t="shared" si="2"/>
        <v>82.926829268292678</v>
      </c>
    </row>
    <row r="10" spans="1:17">
      <c r="A10" s="8">
        <v>6</v>
      </c>
      <c r="B10" s="8"/>
      <c r="C10" s="9"/>
      <c r="D10" s="8">
        <f>'[1]77'!D16</f>
        <v>35010200006</v>
      </c>
      <c r="E10" s="9" t="str">
        <f>'[1]9'!E14</f>
        <v>Candi</v>
      </c>
      <c r="F10" s="10">
        <v>20</v>
      </c>
      <c r="G10" s="11">
        <v>0</v>
      </c>
      <c r="H10" s="10">
        <v>16</v>
      </c>
      <c r="I10" s="10">
        <v>3</v>
      </c>
      <c r="J10" s="11">
        <v>0</v>
      </c>
      <c r="K10" s="10">
        <v>1</v>
      </c>
      <c r="L10" s="11">
        <v>0</v>
      </c>
      <c r="M10" s="12">
        <f t="shared" si="0"/>
        <v>0</v>
      </c>
      <c r="N10" s="12">
        <f t="shared" si="0"/>
        <v>17</v>
      </c>
      <c r="O10" s="12">
        <f t="shared" si="0"/>
        <v>3</v>
      </c>
      <c r="P10" s="12">
        <f t="shared" si="1"/>
        <v>20</v>
      </c>
      <c r="Q10" s="13">
        <f t="shared" si="2"/>
        <v>100</v>
      </c>
    </row>
    <row r="11" spans="1:17">
      <c r="A11" s="8">
        <v>7</v>
      </c>
      <c r="B11" s="8">
        <f>'[1]77'!B17</f>
        <v>350104</v>
      </c>
      <c r="C11" s="9" t="str">
        <f>'[1]9'!C15</f>
        <v>Pacitan</v>
      </c>
      <c r="D11" s="8">
        <f>'[1]77'!D17</f>
        <v>35010200007</v>
      </c>
      <c r="E11" s="9" t="str">
        <f>'[1]9'!E15</f>
        <v>Pacitan</v>
      </c>
      <c r="F11" s="10">
        <v>47</v>
      </c>
      <c r="G11" s="11">
        <v>0</v>
      </c>
      <c r="H11" s="10">
        <v>35</v>
      </c>
      <c r="I11" s="10">
        <v>3</v>
      </c>
      <c r="J11" s="11">
        <v>0</v>
      </c>
      <c r="K11" s="10">
        <v>9</v>
      </c>
      <c r="L11" s="11">
        <v>0</v>
      </c>
      <c r="M11" s="12">
        <f t="shared" si="0"/>
        <v>0</v>
      </c>
      <c r="N11" s="12">
        <f t="shared" si="0"/>
        <v>44</v>
      </c>
      <c r="O11" s="12">
        <f t="shared" si="0"/>
        <v>3</v>
      </c>
      <c r="P11" s="12">
        <f t="shared" si="1"/>
        <v>47</v>
      </c>
      <c r="Q11" s="13">
        <f t="shared" si="2"/>
        <v>100</v>
      </c>
    </row>
    <row r="12" spans="1:17">
      <c r="A12" s="8">
        <v>8</v>
      </c>
      <c r="B12" s="8"/>
      <c r="C12" s="9"/>
      <c r="D12" s="8">
        <f>'[1]77'!D18</f>
        <v>35010200008</v>
      </c>
      <c r="E12" s="9" t="str">
        <f>'[1]9'!E16</f>
        <v>Tanjungsari</v>
      </c>
      <c r="F12" s="10">
        <v>99</v>
      </c>
      <c r="G12" s="11">
        <v>0</v>
      </c>
      <c r="H12" s="10">
        <v>87</v>
      </c>
      <c r="I12" s="10">
        <v>13</v>
      </c>
      <c r="J12" s="11">
        <v>0</v>
      </c>
      <c r="K12" s="11">
        <v>0</v>
      </c>
      <c r="L12" s="11">
        <v>0</v>
      </c>
      <c r="M12" s="12">
        <f t="shared" si="0"/>
        <v>0</v>
      </c>
      <c r="N12" s="12">
        <f t="shared" si="0"/>
        <v>87</v>
      </c>
      <c r="O12" s="12">
        <f t="shared" si="0"/>
        <v>13</v>
      </c>
      <c r="P12" s="12">
        <f t="shared" si="1"/>
        <v>100</v>
      </c>
      <c r="Q12" s="13">
        <f t="shared" si="2"/>
        <v>101.01010101010101</v>
      </c>
    </row>
    <row r="13" spans="1:17">
      <c r="A13" s="8">
        <v>9</v>
      </c>
      <c r="B13" s="8">
        <f>'[1]77'!B19</f>
        <v>350105</v>
      </c>
      <c r="C13" s="9" t="str">
        <f>'[1]9'!C17</f>
        <v>Kebonagung</v>
      </c>
      <c r="D13" s="8">
        <f>'[1]77'!D19</f>
        <v>35010200009</v>
      </c>
      <c r="E13" s="9" t="str">
        <f>'[1]9'!E17</f>
        <v>Kebonagung</v>
      </c>
      <c r="F13" s="10">
        <v>50</v>
      </c>
      <c r="G13" s="11">
        <v>0</v>
      </c>
      <c r="H13" s="10">
        <v>46</v>
      </c>
      <c r="I13" s="10">
        <v>4</v>
      </c>
      <c r="J13" s="11">
        <v>0</v>
      </c>
      <c r="K13" s="11">
        <v>0</v>
      </c>
      <c r="L13" s="11">
        <v>0</v>
      </c>
      <c r="M13" s="12">
        <f t="shared" si="0"/>
        <v>0</v>
      </c>
      <c r="N13" s="12">
        <f t="shared" si="0"/>
        <v>46</v>
      </c>
      <c r="O13" s="12">
        <f t="shared" si="0"/>
        <v>4</v>
      </c>
      <c r="P13" s="12">
        <f t="shared" si="1"/>
        <v>50</v>
      </c>
      <c r="Q13" s="13">
        <f t="shared" si="2"/>
        <v>100</v>
      </c>
    </row>
    <row r="14" spans="1:17">
      <c r="A14" s="8">
        <v>10</v>
      </c>
      <c r="B14" s="8"/>
      <c r="C14" s="9"/>
      <c r="D14" s="8">
        <f>'[1]77'!D20</f>
        <v>35010200010</v>
      </c>
      <c r="E14" s="9" t="str">
        <f>'[1]9'!E18</f>
        <v>Ketrowonojoyo</v>
      </c>
      <c r="F14" s="10">
        <v>38</v>
      </c>
      <c r="G14" s="11">
        <v>0</v>
      </c>
      <c r="H14" s="10">
        <v>21</v>
      </c>
      <c r="I14" s="10">
        <v>3</v>
      </c>
      <c r="J14" s="11">
        <v>0</v>
      </c>
      <c r="K14" s="10">
        <v>7</v>
      </c>
      <c r="L14" s="11">
        <v>0</v>
      </c>
      <c r="M14" s="12">
        <f t="shared" si="0"/>
        <v>0</v>
      </c>
      <c r="N14" s="12">
        <f t="shared" si="0"/>
        <v>28</v>
      </c>
      <c r="O14" s="12">
        <f t="shared" si="0"/>
        <v>3</v>
      </c>
      <c r="P14" s="12">
        <f t="shared" si="1"/>
        <v>31</v>
      </c>
      <c r="Q14" s="13">
        <f t="shared" si="2"/>
        <v>81.578947368421055</v>
      </c>
    </row>
    <row r="15" spans="1:17">
      <c r="A15" s="8">
        <v>11</v>
      </c>
      <c r="B15" s="8">
        <f>'[1]77'!B21</f>
        <v>350106</v>
      </c>
      <c r="C15" s="9" t="str">
        <f>'[1]9'!C19</f>
        <v>Arjosari</v>
      </c>
      <c r="D15" s="8">
        <f>'[1]77'!D21</f>
        <v>35010200011</v>
      </c>
      <c r="E15" s="9" t="str">
        <f>'[1]9'!E19</f>
        <v>Arjosari</v>
      </c>
      <c r="F15" s="10">
        <v>51</v>
      </c>
      <c r="G15" s="11">
        <v>0</v>
      </c>
      <c r="H15" s="10">
        <v>49</v>
      </c>
      <c r="I15" s="10">
        <v>2</v>
      </c>
      <c r="J15" s="11">
        <v>0</v>
      </c>
      <c r="K15" s="11">
        <v>0</v>
      </c>
      <c r="L15" s="11">
        <v>0</v>
      </c>
      <c r="M15" s="12">
        <f t="shared" si="0"/>
        <v>0</v>
      </c>
      <c r="N15" s="12">
        <f t="shared" si="0"/>
        <v>49</v>
      </c>
      <c r="O15" s="12">
        <f t="shared" si="0"/>
        <v>2</v>
      </c>
      <c r="P15" s="12">
        <f t="shared" si="1"/>
        <v>51</v>
      </c>
      <c r="Q15" s="13">
        <f t="shared" si="2"/>
        <v>100</v>
      </c>
    </row>
    <row r="16" spans="1:17">
      <c r="A16" s="8">
        <v>12</v>
      </c>
      <c r="B16" s="8"/>
      <c r="C16" s="9"/>
      <c r="D16" s="8">
        <f>'[1]77'!D22</f>
        <v>35010200012</v>
      </c>
      <c r="E16" s="9" t="str">
        <f>'[1]9'!E20</f>
        <v>Kedungbendo</v>
      </c>
      <c r="F16" s="10">
        <v>18</v>
      </c>
      <c r="G16" s="11">
        <v>0</v>
      </c>
      <c r="H16" s="10">
        <v>11</v>
      </c>
      <c r="I16" s="10">
        <v>3</v>
      </c>
      <c r="J16" s="11">
        <v>0</v>
      </c>
      <c r="K16" s="10">
        <v>2</v>
      </c>
      <c r="L16" s="11">
        <v>0</v>
      </c>
      <c r="M16" s="12">
        <f t="shared" si="0"/>
        <v>0</v>
      </c>
      <c r="N16" s="12">
        <f t="shared" si="0"/>
        <v>13</v>
      </c>
      <c r="O16" s="12">
        <f t="shared" si="0"/>
        <v>3</v>
      </c>
      <c r="P16" s="12">
        <f t="shared" si="1"/>
        <v>16</v>
      </c>
      <c r="Q16" s="13">
        <f t="shared" si="2"/>
        <v>88.888888888888886</v>
      </c>
    </row>
    <row r="17" spans="1:17">
      <c r="A17" s="8">
        <v>13</v>
      </c>
      <c r="B17" s="8">
        <f>'[1]77'!B23</f>
        <v>350107</v>
      </c>
      <c r="C17" s="9" t="str">
        <f>'[1]9'!C21</f>
        <v>Nawangan</v>
      </c>
      <c r="D17" s="8">
        <f>'[1]77'!D23</f>
        <v>35010200013</v>
      </c>
      <c r="E17" s="9" t="str">
        <f>'[1]9'!E21</f>
        <v>Nawangan</v>
      </c>
      <c r="F17" s="10">
        <v>54</v>
      </c>
      <c r="G17" s="11">
        <v>0</v>
      </c>
      <c r="H17" s="10">
        <v>34</v>
      </c>
      <c r="I17" s="10">
        <v>4</v>
      </c>
      <c r="J17" s="11">
        <v>0</v>
      </c>
      <c r="K17" s="10">
        <v>15</v>
      </c>
      <c r="L17" s="11">
        <v>0</v>
      </c>
      <c r="M17" s="12">
        <f t="shared" si="0"/>
        <v>0</v>
      </c>
      <c r="N17" s="12">
        <f t="shared" si="0"/>
        <v>49</v>
      </c>
      <c r="O17" s="12">
        <f t="shared" si="0"/>
        <v>4</v>
      </c>
      <c r="P17" s="12">
        <f t="shared" si="1"/>
        <v>53</v>
      </c>
      <c r="Q17" s="13">
        <f t="shared" si="2"/>
        <v>98.148148148148152</v>
      </c>
    </row>
    <row r="18" spans="1:17">
      <c r="A18" s="8">
        <v>14</v>
      </c>
      <c r="B18" s="8"/>
      <c r="C18" s="9"/>
      <c r="D18" s="8">
        <f>'[1]77'!D24</f>
        <v>35010200014</v>
      </c>
      <c r="E18" s="9" t="str">
        <f>'[1]9'!E22</f>
        <v>Pakis Baru</v>
      </c>
      <c r="F18" s="10">
        <v>43</v>
      </c>
      <c r="G18" s="11">
        <v>0</v>
      </c>
      <c r="H18" s="10">
        <v>35</v>
      </c>
      <c r="I18" s="10">
        <v>3</v>
      </c>
      <c r="J18" s="11">
        <v>0</v>
      </c>
      <c r="K18" s="10">
        <v>2</v>
      </c>
      <c r="L18" s="11">
        <v>0</v>
      </c>
      <c r="M18" s="12">
        <f t="shared" si="0"/>
        <v>0</v>
      </c>
      <c r="N18" s="12">
        <f t="shared" si="0"/>
        <v>37</v>
      </c>
      <c r="O18" s="12">
        <f t="shared" si="0"/>
        <v>3</v>
      </c>
      <c r="P18" s="12">
        <f t="shared" si="1"/>
        <v>40</v>
      </c>
      <c r="Q18" s="13">
        <f t="shared" si="2"/>
        <v>93.023255813953483</v>
      </c>
    </row>
    <row r="19" spans="1:17">
      <c r="A19" s="8">
        <v>15</v>
      </c>
      <c r="B19" s="8">
        <f>'[1]77'!B25</f>
        <v>350108</v>
      </c>
      <c r="C19" s="9" t="str">
        <f>'[1]9'!C23</f>
        <v>Bandar</v>
      </c>
      <c r="D19" s="8">
        <f>'[1]77'!D25</f>
        <v>35010200015</v>
      </c>
      <c r="E19" s="9" t="str">
        <f>'[1]9'!E23</f>
        <v>Bandar</v>
      </c>
      <c r="F19" s="10">
        <v>36</v>
      </c>
      <c r="G19" s="11">
        <v>0</v>
      </c>
      <c r="H19" s="10">
        <v>36</v>
      </c>
      <c r="I19" s="11">
        <v>0</v>
      </c>
      <c r="J19" s="11">
        <v>0</v>
      </c>
      <c r="K19" s="11">
        <v>0</v>
      </c>
      <c r="L19" s="11">
        <v>0</v>
      </c>
      <c r="M19" s="12">
        <f t="shared" si="0"/>
        <v>0</v>
      </c>
      <c r="N19" s="12">
        <f t="shared" si="0"/>
        <v>36</v>
      </c>
      <c r="O19" s="12">
        <f t="shared" si="0"/>
        <v>0</v>
      </c>
      <c r="P19" s="12">
        <f t="shared" si="1"/>
        <v>36</v>
      </c>
      <c r="Q19" s="13">
        <f t="shared" si="2"/>
        <v>100</v>
      </c>
    </row>
    <row r="20" spans="1:17">
      <c r="A20" s="8">
        <v>16</v>
      </c>
      <c r="B20" s="8"/>
      <c r="C20" s="9"/>
      <c r="D20" s="8">
        <f>'[1]77'!D26</f>
        <v>35010200016</v>
      </c>
      <c r="E20" s="9" t="str">
        <f>'[1]9'!E24</f>
        <v>Jeruk</v>
      </c>
      <c r="F20" s="10">
        <v>41</v>
      </c>
      <c r="G20" s="11">
        <v>0</v>
      </c>
      <c r="H20" s="10">
        <v>30</v>
      </c>
      <c r="I20" s="10">
        <v>4</v>
      </c>
      <c r="J20" s="11">
        <v>0</v>
      </c>
      <c r="K20" s="11">
        <v>0</v>
      </c>
      <c r="L20" s="11">
        <v>0</v>
      </c>
      <c r="M20" s="12">
        <f t="shared" si="0"/>
        <v>0</v>
      </c>
      <c r="N20" s="12">
        <f t="shared" si="0"/>
        <v>30</v>
      </c>
      <c r="O20" s="12">
        <f t="shared" si="0"/>
        <v>4</v>
      </c>
      <c r="P20" s="12">
        <f t="shared" si="1"/>
        <v>34</v>
      </c>
      <c r="Q20" s="13">
        <f t="shared" si="2"/>
        <v>82.926829268292678</v>
      </c>
    </row>
    <row r="21" spans="1:17">
      <c r="A21" s="8">
        <v>17</v>
      </c>
      <c r="B21" s="8">
        <f>'[1]77'!B27</f>
        <v>350109</v>
      </c>
      <c r="C21" s="9" t="str">
        <f>'[1]9'!C25</f>
        <v>Tegalombo</v>
      </c>
      <c r="D21" s="8">
        <f>'[1]77'!D27</f>
        <v>35010200017</v>
      </c>
      <c r="E21" s="9" t="str">
        <f>'[1]9'!E25</f>
        <v>Tegalombo</v>
      </c>
      <c r="F21" s="10">
        <v>65</v>
      </c>
      <c r="G21" s="11">
        <v>0</v>
      </c>
      <c r="H21" s="10">
        <v>48</v>
      </c>
      <c r="I21" s="10">
        <v>12</v>
      </c>
      <c r="J21" s="11">
        <v>0</v>
      </c>
      <c r="K21" s="11">
        <v>0</v>
      </c>
      <c r="L21" s="11">
        <v>0</v>
      </c>
      <c r="M21" s="12">
        <f t="shared" ref="M21:O28" si="3">G21+J21</f>
        <v>0</v>
      </c>
      <c r="N21" s="12">
        <f t="shared" si="3"/>
        <v>48</v>
      </c>
      <c r="O21" s="12">
        <f t="shared" si="3"/>
        <v>12</v>
      </c>
      <c r="P21" s="12">
        <f t="shared" si="1"/>
        <v>60</v>
      </c>
      <c r="Q21" s="13">
        <f t="shared" si="2"/>
        <v>92.307692307692307</v>
      </c>
    </row>
    <row r="22" spans="1:17">
      <c r="A22" s="8">
        <v>18</v>
      </c>
      <c r="B22" s="8"/>
      <c r="C22" s="9"/>
      <c r="D22" s="8">
        <f>'[1]77'!D28</f>
        <v>35010200018</v>
      </c>
      <c r="E22" s="9" t="str">
        <f>'[1]9'!E26</f>
        <v>Gemaharjo</v>
      </c>
      <c r="F22" s="10">
        <v>35</v>
      </c>
      <c r="G22" s="10">
        <v>1</v>
      </c>
      <c r="H22" s="10">
        <v>25</v>
      </c>
      <c r="I22" s="10">
        <v>2</v>
      </c>
      <c r="J22" s="11">
        <v>0</v>
      </c>
      <c r="K22" s="10">
        <v>2</v>
      </c>
      <c r="L22" s="11">
        <v>0</v>
      </c>
      <c r="M22" s="12">
        <f t="shared" si="3"/>
        <v>1</v>
      </c>
      <c r="N22" s="12">
        <f t="shared" si="3"/>
        <v>27</v>
      </c>
      <c r="O22" s="12">
        <f t="shared" si="3"/>
        <v>2</v>
      </c>
      <c r="P22" s="12">
        <f t="shared" si="1"/>
        <v>30</v>
      </c>
      <c r="Q22" s="13">
        <f t="shared" si="2"/>
        <v>85.714285714285708</v>
      </c>
    </row>
    <row r="23" spans="1:17">
      <c r="A23" s="8">
        <v>19</v>
      </c>
      <c r="B23" s="20">
        <v>350110</v>
      </c>
      <c r="C23" s="19" t="s">
        <v>18</v>
      </c>
      <c r="D23" s="8">
        <f>'[1]77'!D29</f>
        <v>35010200019</v>
      </c>
      <c r="E23" s="19" t="s">
        <v>18</v>
      </c>
      <c r="F23" s="10">
        <v>113</v>
      </c>
      <c r="G23" s="11">
        <v>0</v>
      </c>
      <c r="H23" s="10">
        <v>104</v>
      </c>
      <c r="I23" s="10">
        <v>44</v>
      </c>
      <c r="J23" s="11">
        <v>0</v>
      </c>
      <c r="K23" s="10">
        <v>30</v>
      </c>
      <c r="L23" s="10">
        <v>22</v>
      </c>
      <c r="M23" s="12">
        <f t="shared" si="3"/>
        <v>0</v>
      </c>
      <c r="N23" s="12">
        <f t="shared" si="3"/>
        <v>134</v>
      </c>
      <c r="O23" s="12">
        <f t="shared" si="3"/>
        <v>66</v>
      </c>
      <c r="P23" s="12">
        <f t="shared" si="1"/>
        <v>200</v>
      </c>
      <c r="Q23" s="13">
        <f t="shared" si="2"/>
        <v>176.99115044247787</v>
      </c>
    </row>
    <row r="24" spans="1:17">
      <c r="A24" s="8">
        <v>20</v>
      </c>
      <c r="B24" s="20"/>
      <c r="C24" s="19"/>
      <c r="D24" s="8">
        <f>'[1]77'!D30</f>
        <v>35010200020</v>
      </c>
      <c r="E24" s="19" t="s">
        <v>21</v>
      </c>
      <c r="F24" s="10">
        <v>50</v>
      </c>
      <c r="G24" s="11">
        <v>0</v>
      </c>
      <c r="H24" s="10">
        <v>43</v>
      </c>
      <c r="I24" s="10">
        <v>5</v>
      </c>
      <c r="J24" s="11">
        <v>0</v>
      </c>
      <c r="K24" s="11">
        <v>0</v>
      </c>
      <c r="L24" s="11">
        <v>0</v>
      </c>
      <c r="M24" s="12">
        <f t="shared" si="3"/>
        <v>0</v>
      </c>
      <c r="N24" s="12">
        <f t="shared" si="3"/>
        <v>43</v>
      </c>
      <c r="O24" s="12">
        <f t="shared" si="3"/>
        <v>5</v>
      </c>
      <c r="P24" s="12">
        <f t="shared" si="1"/>
        <v>48</v>
      </c>
      <c r="Q24" s="13">
        <f t="shared" si="2"/>
        <v>96</v>
      </c>
    </row>
    <row r="25" spans="1:17">
      <c r="A25" s="8">
        <v>21</v>
      </c>
      <c r="B25" s="20">
        <v>350111</v>
      </c>
      <c r="C25" s="19" t="s">
        <v>19</v>
      </c>
      <c r="D25" s="8">
        <f>'[1]77'!D31</f>
        <v>35010200021</v>
      </c>
      <c r="E25" s="19" t="s">
        <v>19</v>
      </c>
      <c r="F25" s="10">
        <v>62</v>
      </c>
      <c r="G25" s="11">
        <v>0</v>
      </c>
      <c r="H25" s="10">
        <v>40</v>
      </c>
      <c r="I25" s="10">
        <v>10</v>
      </c>
      <c r="J25" s="11">
        <v>0</v>
      </c>
      <c r="K25" s="10">
        <v>9</v>
      </c>
      <c r="L25" s="10">
        <v>5</v>
      </c>
      <c r="M25" s="12">
        <f t="shared" si="3"/>
        <v>0</v>
      </c>
      <c r="N25" s="12">
        <f t="shared" si="3"/>
        <v>49</v>
      </c>
      <c r="O25" s="12">
        <f t="shared" si="3"/>
        <v>15</v>
      </c>
      <c r="P25" s="12">
        <f t="shared" si="1"/>
        <v>64</v>
      </c>
      <c r="Q25" s="13">
        <f t="shared" si="2"/>
        <v>103.2258064516129</v>
      </c>
    </row>
    <row r="26" spans="1:17">
      <c r="A26" s="8">
        <v>22</v>
      </c>
      <c r="B26" s="20"/>
      <c r="C26" s="19"/>
      <c r="D26" s="8">
        <f>'[1]77'!D32</f>
        <v>35010200022</v>
      </c>
      <c r="E26" s="19" t="s">
        <v>22</v>
      </c>
      <c r="F26" s="10">
        <v>30</v>
      </c>
      <c r="G26" s="11">
        <v>0</v>
      </c>
      <c r="H26" s="10">
        <v>20</v>
      </c>
      <c r="I26" s="10">
        <v>4</v>
      </c>
      <c r="J26" s="11">
        <v>0</v>
      </c>
      <c r="K26" s="11">
        <v>0</v>
      </c>
      <c r="L26" s="11">
        <v>0</v>
      </c>
      <c r="M26" s="12">
        <f t="shared" si="3"/>
        <v>0</v>
      </c>
      <c r="N26" s="12">
        <f t="shared" si="3"/>
        <v>20</v>
      </c>
      <c r="O26" s="12">
        <f t="shared" si="3"/>
        <v>4</v>
      </c>
      <c r="P26" s="12">
        <f t="shared" si="1"/>
        <v>24</v>
      </c>
      <c r="Q26" s="13">
        <f t="shared" si="2"/>
        <v>80</v>
      </c>
    </row>
    <row r="27" spans="1:17">
      <c r="A27" s="8">
        <v>23</v>
      </c>
      <c r="B27" s="20">
        <v>350112</v>
      </c>
      <c r="C27" s="19" t="s">
        <v>20</v>
      </c>
      <c r="D27" s="8">
        <f>'[1]77'!D33</f>
        <v>35010200023</v>
      </c>
      <c r="E27" s="19" t="s">
        <v>20</v>
      </c>
      <c r="F27" s="10">
        <v>43</v>
      </c>
      <c r="G27" s="11">
        <v>0</v>
      </c>
      <c r="H27" s="10">
        <v>36</v>
      </c>
      <c r="I27" s="10">
        <v>3</v>
      </c>
      <c r="J27" s="11">
        <v>0</v>
      </c>
      <c r="K27" s="11">
        <v>0</v>
      </c>
      <c r="L27" s="11">
        <v>0</v>
      </c>
      <c r="M27" s="12">
        <f t="shared" si="3"/>
        <v>0</v>
      </c>
      <c r="N27" s="12">
        <f t="shared" si="3"/>
        <v>36</v>
      </c>
      <c r="O27" s="12">
        <f t="shared" si="3"/>
        <v>3</v>
      </c>
      <c r="P27" s="12">
        <f t="shared" si="1"/>
        <v>39</v>
      </c>
      <c r="Q27" s="13">
        <f t="shared" si="2"/>
        <v>90.697674418604649</v>
      </c>
    </row>
    <row r="28" spans="1:17">
      <c r="A28" s="8">
        <v>24</v>
      </c>
      <c r="B28" s="20"/>
      <c r="C28" s="19"/>
      <c r="D28" s="8">
        <f>'[1]77'!D34</f>
        <v>35010200024</v>
      </c>
      <c r="E28" s="19" t="s">
        <v>23</v>
      </c>
      <c r="F28" s="10">
        <v>22</v>
      </c>
      <c r="G28" s="11">
        <v>0</v>
      </c>
      <c r="H28" s="10">
        <v>12</v>
      </c>
      <c r="I28" s="10">
        <v>4</v>
      </c>
      <c r="J28" s="11">
        <v>0</v>
      </c>
      <c r="K28" s="11">
        <v>0</v>
      </c>
      <c r="L28" s="11">
        <v>0</v>
      </c>
      <c r="M28" s="12">
        <f t="shared" si="3"/>
        <v>0</v>
      </c>
      <c r="N28" s="12">
        <f t="shared" si="3"/>
        <v>12</v>
      </c>
      <c r="O28" s="12">
        <f t="shared" si="3"/>
        <v>4</v>
      </c>
      <c r="P28" s="12">
        <f t="shared" si="1"/>
        <v>16</v>
      </c>
      <c r="Q28" s="13">
        <f t="shared" si="2"/>
        <v>72.727272727272734</v>
      </c>
    </row>
    <row r="29" spans="1:17">
      <c r="A29" s="14" t="s">
        <v>15</v>
      </c>
      <c r="B29" s="15"/>
      <c r="C29" s="15"/>
      <c r="D29" s="15"/>
      <c r="E29" s="16"/>
      <c r="F29" s="17">
        <f t="shared" ref="F29:P29" si="4">SUM(F5:F28)</f>
        <v>1099</v>
      </c>
      <c r="G29" s="17">
        <f t="shared" si="4"/>
        <v>1</v>
      </c>
      <c r="H29" s="17">
        <f t="shared" si="4"/>
        <v>856</v>
      </c>
      <c r="I29" s="17">
        <f t="shared" si="4"/>
        <v>135</v>
      </c>
      <c r="J29" s="17">
        <f t="shared" si="4"/>
        <v>0</v>
      </c>
      <c r="K29" s="17">
        <f t="shared" si="4"/>
        <v>98</v>
      </c>
      <c r="L29" s="17">
        <f t="shared" si="4"/>
        <v>27</v>
      </c>
      <c r="M29" s="17">
        <f t="shared" si="4"/>
        <v>1</v>
      </c>
      <c r="N29" s="17">
        <f t="shared" si="4"/>
        <v>954</v>
      </c>
      <c r="O29" s="17">
        <f t="shared" si="4"/>
        <v>162</v>
      </c>
      <c r="P29" s="17">
        <f t="shared" si="4"/>
        <v>1117</v>
      </c>
      <c r="Q29" s="18">
        <f t="shared" si="2"/>
        <v>101.63785259326662</v>
      </c>
    </row>
  </sheetData>
  <mergeCells count="12">
    <mergeCell ref="G1:Q2"/>
    <mergeCell ref="G3:I3"/>
    <mergeCell ref="J3:L3"/>
    <mergeCell ref="M3:O3"/>
    <mergeCell ref="P3:Q3"/>
    <mergeCell ref="A29:E29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2025-07-11T06:02:29Z</dcterms:created>
  <dcterms:modified xsi:type="dcterms:W3CDTF">2025-07-11T06:09:07Z</dcterms:modified>
</cp:coreProperties>
</file>