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3" documentId="8_{93DCB73D-4C29-40ED-A7C2-97A68DBB1FE7}" xr6:coauthVersionLast="47" xr6:coauthVersionMax="47" xr10:uidLastSave="{67ED5198-0282-464B-97B6-4F97B8B283D9}"/>
  <bookViews>
    <workbookView xWindow="-105" yWindow="0" windowWidth="14610" windowHeight="15585" xr2:uid="{D6D85F50-E6B7-40AF-B9C0-102742F84F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2" i="1"/>
  <c r="D23" i="1"/>
  <c r="D24" i="1"/>
  <c r="D25" i="1"/>
  <c r="D26" i="1"/>
  <c r="D27" i="1"/>
  <c r="D28" i="1"/>
  <c r="R29" i="1"/>
  <c r="Q29" i="1"/>
  <c r="O29" i="1"/>
  <c r="K29" i="1"/>
  <c r="L29" i="1" s="1"/>
  <c r="I29" i="1"/>
  <c r="S28" i="1"/>
  <c r="R28" i="1"/>
  <c r="P28" i="1"/>
  <c r="M28" i="1"/>
  <c r="L28" i="1"/>
  <c r="J28" i="1"/>
  <c r="H28" i="1"/>
  <c r="E21" i="1"/>
  <c r="D21" i="1"/>
  <c r="S27" i="1"/>
  <c r="R27" i="1"/>
  <c r="P27" i="1"/>
  <c r="M27" i="1"/>
  <c r="L27" i="1"/>
  <c r="J27" i="1"/>
  <c r="H27" i="1"/>
  <c r="E20" i="1"/>
  <c r="D20" i="1"/>
  <c r="S26" i="1"/>
  <c r="R26" i="1"/>
  <c r="P26" i="1"/>
  <c r="M26" i="1"/>
  <c r="N26" i="1" s="1"/>
  <c r="L26" i="1"/>
  <c r="J26" i="1"/>
  <c r="H26" i="1"/>
  <c r="E19" i="1"/>
  <c r="D19" i="1"/>
  <c r="S25" i="1"/>
  <c r="R25" i="1"/>
  <c r="P25" i="1"/>
  <c r="M25" i="1"/>
  <c r="L25" i="1"/>
  <c r="J25" i="1"/>
  <c r="H25" i="1"/>
  <c r="T25" i="1" s="1"/>
  <c r="E18" i="1"/>
  <c r="D18" i="1"/>
  <c r="S24" i="1"/>
  <c r="T24" i="1" s="1"/>
  <c r="R24" i="1"/>
  <c r="P24" i="1"/>
  <c r="M24" i="1"/>
  <c r="N24" i="1" s="1"/>
  <c r="L24" i="1"/>
  <c r="J24" i="1"/>
  <c r="H24" i="1"/>
  <c r="E17" i="1"/>
  <c r="D17" i="1"/>
  <c r="S23" i="1"/>
  <c r="R23" i="1"/>
  <c r="P23" i="1"/>
  <c r="M23" i="1"/>
  <c r="L23" i="1"/>
  <c r="J23" i="1"/>
  <c r="H23" i="1"/>
  <c r="E16" i="1"/>
  <c r="D16" i="1"/>
  <c r="S22" i="1"/>
  <c r="R22" i="1"/>
  <c r="P22" i="1"/>
  <c r="M22" i="1"/>
  <c r="L22" i="1"/>
  <c r="J22" i="1"/>
  <c r="H22" i="1"/>
  <c r="T22" i="1" s="1"/>
  <c r="E15" i="1"/>
  <c r="D15" i="1"/>
  <c r="S21" i="1"/>
  <c r="R21" i="1"/>
  <c r="P21" i="1"/>
  <c r="M21" i="1"/>
  <c r="L21" i="1"/>
  <c r="J21" i="1"/>
  <c r="H21" i="1"/>
  <c r="T21" i="1" s="1"/>
  <c r="E14" i="1"/>
  <c r="D14" i="1"/>
  <c r="S20" i="1"/>
  <c r="R20" i="1"/>
  <c r="P20" i="1"/>
  <c r="M20" i="1"/>
  <c r="N20" i="1" s="1"/>
  <c r="L20" i="1"/>
  <c r="J20" i="1"/>
  <c r="H20" i="1"/>
  <c r="T20" i="1" s="1"/>
  <c r="E13" i="1"/>
  <c r="D13" i="1"/>
  <c r="S19" i="1"/>
  <c r="R19" i="1"/>
  <c r="P19" i="1"/>
  <c r="M19" i="1"/>
  <c r="L19" i="1"/>
  <c r="J19" i="1"/>
  <c r="H19" i="1"/>
  <c r="E12" i="1"/>
  <c r="D12" i="1"/>
  <c r="S18" i="1"/>
  <c r="R18" i="1"/>
  <c r="P18" i="1"/>
  <c r="M18" i="1"/>
  <c r="L18" i="1"/>
  <c r="J18" i="1"/>
  <c r="H18" i="1"/>
  <c r="T18" i="1" s="1"/>
  <c r="E11" i="1"/>
  <c r="D11" i="1"/>
  <c r="S17" i="1"/>
  <c r="R17" i="1"/>
  <c r="P17" i="1"/>
  <c r="M17" i="1"/>
  <c r="L17" i="1"/>
  <c r="J17" i="1"/>
  <c r="H17" i="1"/>
  <c r="T17" i="1" s="1"/>
  <c r="E10" i="1"/>
  <c r="D10" i="1"/>
  <c r="S16" i="1"/>
  <c r="R16" i="1"/>
  <c r="P16" i="1"/>
  <c r="M16" i="1"/>
  <c r="L16" i="1"/>
  <c r="J16" i="1"/>
  <c r="H16" i="1"/>
  <c r="T16" i="1" s="1"/>
  <c r="E9" i="1"/>
  <c r="D9" i="1"/>
  <c r="S15" i="1"/>
  <c r="R15" i="1"/>
  <c r="P15" i="1"/>
  <c r="M15" i="1"/>
  <c r="L15" i="1"/>
  <c r="J15" i="1"/>
  <c r="H15" i="1"/>
  <c r="E8" i="1"/>
  <c r="D8" i="1"/>
  <c r="S14" i="1"/>
  <c r="R14" i="1"/>
  <c r="P14" i="1"/>
  <c r="M14" i="1"/>
  <c r="L14" i="1"/>
  <c r="J14" i="1"/>
  <c r="H14" i="1"/>
  <c r="T14" i="1" s="1"/>
  <c r="E7" i="1"/>
  <c r="D7" i="1"/>
  <c r="S13" i="1"/>
  <c r="R13" i="1"/>
  <c r="P13" i="1"/>
  <c r="M13" i="1"/>
  <c r="L13" i="1"/>
  <c r="J13" i="1"/>
  <c r="H13" i="1"/>
  <c r="T13" i="1" s="1"/>
  <c r="E6" i="1"/>
  <c r="D6" i="1"/>
  <c r="S12" i="1"/>
  <c r="R12" i="1"/>
  <c r="P12" i="1"/>
  <c r="M12" i="1"/>
  <c r="L12" i="1"/>
  <c r="J12" i="1"/>
  <c r="H12" i="1"/>
  <c r="T12" i="1" s="1"/>
  <c r="E5" i="1"/>
  <c r="D5" i="1"/>
  <c r="S11" i="1"/>
  <c r="R11" i="1"/>
  <c r="P11" i="1"/>
  <c r="M11" i="1"/>
  <c r="L11" i="1"/>
  <c r="J11" i="1"/>
  <c r="H11" i="1"/>
  <c r="S10" i="1"/>
  <c r="R10" i="1"/>
  <c r="P10" i="1"/>
  <c r="M10" i="1"/>
  <c r="L10" i="1"/>
  <c r="J10" i="1"/>
  <c r="H10" i="1"/>
  <c r="T10" i="1" s="1"/>
  <c r="S9" i="1"/>
  <c r="R9" i="1"/>
  <c r="P9" i="1"/>
  <c r="M9" i="1"/>
  <c r="L9" i="1"/>
  <c r="J9" i="1"/>
  <c r="H9" i="1"/>
  <c r="T9" i="1" s="1"/>
  <c r="S8" i="1"/>
  <c r="R8" i="1"/>
  <c r="P8" i="1"/>
  <c r="M8" i="1"/>
  <c r="L8" i="1"/>
  <c r="J8" i="1"/>
  <c r="H8" i="1"/>
  <c r="S7" i="1"/>
  <c r="R7" i="1"/>
  <c r="P7" i="1"/>
  <c r="M7" i="1"/>
  <c r="L7" i="1"/>
  <c r="J7" i="1"/>
  <c r="H7" i="1"/>
  <c r="S6" i="1"/>
  <c r="R6" i="1"/>
  <c r="P6" i="1"/>
  <c r="M6" i="1"/>
  <c r="L6" i="1"/>
  <c r="J6" i="1"/>
  <c r="H6" i="1"/>
  <c r="T6" i="1" s="1"/>
  <c r="S5" i="1"/>
  <c r="S29" i="1" s="1"/>
  <c r="R5" i="1"/>
  <c r="P5" i="1"/>
  <c r="M5" i="1"/>
  <c r="L5" i="1"/>
  <c r="J5" i="1"/>
  <c r="H5" i="1"/>
  <c r="T8" i="1" l="1"/>
  <c r="T7" i="1"/>
  <c r="T11" i="1"/>
  <c r="T15" i="1"/>
  <c r="T19" i="1"/>
  <c r="T23" i="1"/>
  <c r="T27" i="1"/>
  <c r="J29" i="1"/>
  <c r="P29" i="1"/>
  <c r="H29" i="1"/>
  <c r="M29" i="1"/>
  <c r="N29" i="1" s="1"/>
  <c r="T26" i="1"/>
  <c r="T28" i="1"/>
  <c r="T29" i="1"/>
  <c r="N5" i="1"/>
  <c r="N11" i="1"/>
  <c r="N15" i="1"/>
  <c r="N17" i="1"/>
  <c r="N19" i="1"/>
  <c r="N21" i="1"/>
  <c r="N23" i="1"/>
  <c r="N25" i="1"/>
  <c r="N27" i="1"/>
  <c r="N6" i="1"/>
  <c r="N8" i="1"/>
  <c r="N10" i="1"/>
  <c r="N12" i="1"/>
  <c r="N14" i="1"/>
  <c r="N16" i="1"/>
  <c r="N18" i="1"/>
  <c r="N22" i="1"/>
  <c r="N28" i="1"/>
  <c r="T5" i="1"/>
  <c r="N7" i="1"/>
  <c r="N9" i="1"/>
  <c r="N13" i="1"/>
</calcChain>
</file>

<file path=xl/sharedStrings.xml><?xml version="1.0" encoding="utf-8"?>
<sst xmlns="http://schemas.openxmlformats.org/spreadsheetml/2006/main" count="50" uniqueCount="32">
  <si>
    <t>NO</t>
  </si>
  <si>
    <t>KECAMATAN</t>
  </si>
  <si>
    <t>PUSKESMAS</t>
  </si>
  <si>
    <t>JUMLAH BADUTA</t>
  </si>
  <si>
    <t>BADUTA DIIMUNISASI</t>
  </si>
  <si>
    <t>DPT-HB-Hib4</t>
  </si>
  <si>
    <t>CAMPAK RUBELA 2</t>
  </si>
  <si>
    <t>L</t>
  </si>
  <si>
    <t>P</t>
  </si>
  <si>
    <t>L + P</t>
  </si>
  <si>
    <t>L+P</t>
  </si>
  <si>
    <t>JUMLAH</t>
  </si>
  <si>
    <t>%</t>
  </si>
  <si>
    <t>JUMLAH KAB</t>
  </si>
  <si>
    <t>KODE KECAMATAN</t>
  </si>
  <si>
    <t>KODE PUSKESMAS</t>
  </si>
  <si>
    <t>Donorojo</t>
  </si>
  <si>
    <t>Punung</t>
  </si>
  <si>
    <t>Pringkuku</t>
  </si>
  <si>
    <t>Pacitan</t>
  </si>
  <si>
    <t>Kebonagung</t>
  </si>
  <si>
    <t>Arjosari</t>
  </si>
  <si>
    <t>Nawangan</t>
  </si>
  <si>
    <t>Bandar</t>
  </si>
  <si>
    <t>Tegalombo</t>
  </si>
  <si>
    <t>Tulakan</t>
  </si>
  <si>
    <t>Ngadirojo</t>
  </si>
  <si>
    <t>Sudimoro</t>
  </si>
  <si>
    <t>Gemaharjo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</si>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</sst>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7" fontId="3" fillId="0" borderId="1" xfId="0" applyNumberFormat="1" applyFont="1" applyBorder="1" applyAlignment="1">
      <alignment horizontal="right" vertical="center"/>
    </xf>
    <xf numFmtId="37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2">
          <cell r="D12">
            <v>35010200001</v>
          </cell>
        </row>
        <row r="13">
          <cell r="D13">
            <v>35010200002</v>
          </cell>
        </row>
        <row r="14">
          <cell r="D14">
            <v>35010200003</v>
          </cell>
        </row>
        <row r="15">
          <cell r="D15">
            <v>35010200004</v>
          </cell>
        </row>
        <row r="16">
          <cell r="D16">
            <v>35010200005</v>
          </cell>
        </row>
        <row r="17">
          <cell r="D17">
            <v>35010200006</v>
          </cell>
        </row>
        <row r="18">
          <cell r="D18">
            <v>35010200007</v>
          </cell>
        </row>
        <row r="19">
          <cell r="D19">
            <v>35010200008</v>
          </cell>
        </row>
        <row r="20">
          <cell r="D20">
            <v>35010200009</v>
          </cell>
        </row>
        <row r="21">
          <cell r="D21">
            <v>35010200010</v>
          </cell>
        </row>
        <row r="22">
          <cell r="D22">
            <v>35010200011</v>
          </cell>
        </row>
        <row r="23">
          <cell r="D23">
            <v>35010200012</v>
          </cell>
        </row>
        <row r="24">
          <cell r="D24">
            <v>35010200013</v>
          </cell>
        </row>
        <row r="25">
          <cell r="D25">
            <v>35010200014</v>
          </cell>
        </row>
        <row r="26">
          <cell r="D26">
            <v>35010200015</v>
          </cell>
        </row>
        <row r="27">
          <cell r="D27">
            <v>35010200016</v>
          </cell>
        </row>
        <row r="28"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9A3B-905E-47F7-AE45-E7667BA4E41A}">
  <dimension ref="A1:T29"/>
  <sheetViews>
    <sheetView tabSelected="1" topLeftCell="B2" workbookViewId="0">
      <selection activeCell="I33" sqref="I33"/>
    </sheetView>
  </sheetViews>
  <sheetFormatPr defaultRowHeight="15" x14ac:dyDescent="0.25"/>
  <cols>
    <col min="2" max="2" width="13" customWidth="1"/>
    <col min="3" max="3" width="11.85546875" customWidth="1"/>
    <col min="4" max="4" width="19.5703125" customWidth="1"/>
    <col min="5" max="5" width="13.42578125" customWidth="1"/>
  </cols>
  <sheetData>
    <row r="1" spans="1:20" x14ac:dyDescent="0.25">
      <c r="A1" s="10" t="s">
        <v>0</v>
      </c>
      <c r="B1" s="12" t="s">
        <v>14</v>
      </c>
      <c r="C1" s="10" t="s">
        <v>1</v>
      </c>
      <c r="D1" s="12" t="s">
        <v>15</v>
      </c>
      <c r="E1" s="10" t="s">
        <v>2</v>
      </c>
      <c r="F1" s="15" t="s">
        <v>3</v>
      </c>
      <c r="G1" s="11"/>
      <c r="H1" s="11"/>
      <c r="I1" s="10" t="s">
        <v>4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1"/>
      <c r="B2" s="13"/>
      <c r="C2" s="11"/>
      <c r="D2" s="13"/>
      <c r="E2" s="11"/>
      <c r="F2" s="11"/>
      <c r="G2" s="16"/>
      <c r="H2" s="11"/>
      <c r="I2" s="10" t="s">
        <v>5</v>
      </c>
      <c r="J2" s="11"/>
      <c r="K2" s="11"/>
      <c r="L2" s="11"/>
      <c r="M2" s="11"/>
      <c r="N2" s="11"/>
      <c r="O2" s="10" t="s">
        <v>6</v>
      </c>
      <c r="P2" s="11"/>
      <c r="Q2" s="11"/>
      <c r="R2" s="11"/>
      <c r="S2" s="11"/>
      <c r="T2" s="11"/>
    </row>
    <row r="3" spans="1:20" x14ac:dyDescent="0.25">
      <c r="A3" s="11"/>
      <c r="B3" s="13"/>
      <c r="C3" s="11"/>
      <c r="D3" s="13"/>
      <c r="E3" s="11"/>
      <c r="F3" s="11"/>
      <c r="G3" s="11"/>
      <c r="H3" s="11"/>
      <c r="I3" s="10" t="s">
        <v>7</v>
      </c>
      <c r="J3" s="11"/>
      <c r="K3" s="10" t="s">
        <v>8</v>
      </c>
      <c r="L3" s="11"/>
      <c r="M3" s="10" t="s">
        <v>9</v>
      </c>
      <c r="N3" s="11"/>
      <c r="O3" s="10" t="s">
        <v>7</v>
      </c>
      <c r="P3" s="11"/>
      <c r="Q3" s="10" t="s">
        <v>8</v>
      </c>
      <c r="R3" s="11"/>
      <c r="S3" s="10" t="s">
        <v>9</v>
      </c>
      <c r="T3" s="11"/>
    </row>
    <row r="4" spans="1:20" x14ac:dyDescent="0.25">
      <c r="A4" s="11"/>
      <c r="B4" s="14"/>
      <c r="C4" s="11"/>
      <c r="D4" s="14"/>
      <c r="E4" s="11"/>
      <c r="F4" s="1" t="s">
        <v>7</v>
      </c>
      <c r="G4" s="1" t="s">
        <v>8</v>
      </c>
      <c r="H4" s="1" t="s">
        <v>10</v>
      </c>
      <c r="I4" s="1" t="s">
        <v>11</v>
      </c>
      <c r="J4" s="1" t="s">
        <v>12</v>
      </c>
      <c r="K4" s="1" t="s">
        <v>11</v>
      </c>
      <c r="L4" s="1" t="s">
        <v>12</v>
      </c>
      <c r="M4" s="1" t="s">
        <v>11</v>
      </c>
      <c r="N4" s="1" t="s">
        <v>12</v>
      </c>
      <c r="O4" s="1" t="s">
        <v>11</v>
      </c>
      <c r="P4" s="1" t="s">
        <v>12</v>
      </c>
      <c r="Q4" s="1" t="s">
        <v>11</v>
      </c>
      <c r="R4" s="1" t="s">
        <v>12</v>
      </c>
      <c r="S4" s="1" t="s">
        <v>11</v>
      </c>
      <c r="T4" s="1" t="s">
        <v>12</v>
      </c>
    </row>
    <row r="5" spans="1:20" x14ac:dyDescent="0.25">
      <c r="A5" s="2">
        <v>1</v>
      </c>
      <c r="B5" s="2">
        <v>350101</v>
      </c>
      <c r="C5" s="3" t="s">
        <v>16</v>
      </c>
      <c r="D5" s="2">
        <f>'[1]43'!D12</f>
        <v>35010200001</v>
      </c>
      <c r="E5" s="3" t="str">
        <f>'[1]9'!E9</f>
        <v>Donorojo</v>
      </c>
      <c r="F5" s="4">
        <v>132</v>
      </c>
      <c r="G5" s="4">
        <v>111</v>
      </c>
      <c r="H5" s="5">
        <f t="shared" ref="H5:H28" si="0">SUM(F5:G5)</f>
        <v>243</v>
      </c>
      <c r="I5" s="4">
        <v>117</v>
      </c>
      <c r="J5" s="6">
        <f t="shared" ref="J5:J29" si="1">I5/F5*100</f>
        <v>88.63636363636364</v>
      </c>
      <c r="K5" s="4">
        <v>96</v>
      </c>
      <c r="L5" s="6">
        <f t="shared" ref="L5:L29" si="2">K5/G5*100</f>
        <v>86.486486486486484</v>
      </c>
      <c r="M5" s="5">
        <f t="shared" ref="M5:M28" si="3">SUM(I5,K5)</f>
        <v>213</v>
      </c>
      <c r="N5" s="6">
        <f t="shared" ref="N5:N29" si="4">M5/H5*100</f>
        <v>87.654320987654316</v>
      </c>
      <c r="O5" s="4">
        <v>115</v>
      </c>
      <c r="P5" s="6">
        <f t="shared" ref="P5:P29" si="5">O5/F5*100</f>
        <v>87.121212121212125</v>
      </c>
      <c r="Q5" s="4">
        <v>96</v>
      </c>
      <c r="R5" s="6">
        <f t="shared" ref="R5:R29" si="6">Q5/G5*100</f>
        <v>86.486486486486484</v>
      </c>
      <c r="S5" s="5">
        <f t="shared" ref="S5:S28" si="7">SUM(O5,Q5)</f>
        <v>211</v>
      </c>
      <c r="T5" s="6">
        <f t="shared" ref="T5:T29" si="8">S5/H5*100</f>
        <v>86.831275720164612</v>
      </c>
    </row>
    <row r="6" spans="1:20" x14ac:dyDescent="0.25">
      <c r="A6" s="2">
        <v>2</v>
      </c>
      <c r="C6" s="3"/>
      <c r="D6" s="2">
        <f>'[1]43'!D13</f>
        <v>35010200002</v>
      </c>
      <c r="E6" s="3" t="str">
        <f>'[1]9'!E10</f>
        <v>Kalak</v>
      </c>
      <c r="F6" s="4">
        <v>69</v>
      </c>
      <c r="G6" s="4">
        <v>57</v>
      </c>
      <c r="H6" s="5">
        <f t="shared" si="0"/>
        <v>126</v>
      </c>
      <c r="I6" s="4">
        <v>58</v>
      </c>
      <c r="J6" s="6">
        <f t="shared" si="1"/>
        <v>84.05797101449275</v>
      </c>
      <c r="K6" s="4">
        <v>56</v>
      </c>
      <c r="L6" s="6">
        <f t="shared" si="2"/>
        <v>98.245614035087712</v>
      </c>
      <c r="M6" s="5">
        <f t="shared" si="3"/>
        <v>114</v>
      </c>
      <c r="N6" s="6">
        <f t="shared" si="4"/>
        <v>90.476190476190482</v>
      </c>
      <c r="O6" s="4">
        <v>60</v>
      </c>
      <c r="P6" s="6">
        <f t="shared" si="5"/>
        <v>86.956521739130437</v>
      </c>
      <c r="Q6" s="4">
        <v>60</v>
      </c>
      <c r="R6" s="6">
        <f t="shared" si="6"/>
        <v>105.26315789473684</v>
      </c>
      <c r="S6" s="5">
        <f t="shared" si="7"/>
        <v>120</v>
      </c>
      <c r="T6" s="6">
        <f t="shared" si="8"/>
        <v>95.238095238095227</v>
      </c>
    </row>
    <row r="7" spans="1:20" x14ac:dyDescent="0.25">
      <c r="A7" s="2">
        <v>3</v>
      </c>
      <c r="B7" s="2">
        <v>350102</v>
      </c>
      <c r="C7" s="3" t="s">
        <v>17</v>
      </c>
      <c r="D7" s="2">
        <f>'[1]43'!D14</f>
        <v>35010200003</v>
      </c>
      <c r="E7" s="3" t="str">
        <f>'[1]9'!E11</f>
        <v>Punung</v>
      </c>
      <c r="F7" s="4">
        <v>123</v>
      </c>
      <c r="G7" s="4">
        <v>111</v>
      </c>
      <c r="H7" s="5">
        <f t="shared" si="0"/>
        <v>234</v>
      </c>
      <c r="I7" s="4">
        <v>75</v>
      </c>
      <c r="J7" s="6">
        <f t="shared" si="1"/>
        <v>60.975609756097562</v>
      </c>
      <c r="K7" s="4">
        <v>83</v>
      </c>
      <c r="L7" s="6">
        <f t="shared" si="2"/>
        <v>74.774774774774784</v>
      </c>
      <c r="M7" s="5">
        <f t="shared" si="3"/>
        <v>158</v>
      </c>
      <c r="N7" s="6">
        <f t="shared" si="4"/>
        <v>67.521367521367523</v>
      </c>
      <c r="O7" s="4">
        <v>98</v>
      </c>
      <c r="P7" s="6">
        <f t="shared" si="5"/>
        <v>79.674796747967477</v>
      </c>
      <c r="Q7" s="4">
        <v>99</v>
      </c>
      <c r="R7" s="6">
        <f t="shared" si="6"/>
        <v>89.189189189189193</v>
      </c>
      <c r="S7" s="5">
        <f t="shared" si="7"/>
        <v>197</v>
      </c>
      <c r="T7" s="6">
        <f t="shared" si="8"/>
        <v>84.188034188034194</v>
      </c>
    </row>
    <row r="8" spans="1:20" x14ac:dyDescent="0.25">
      <c r="A8" s="2">
        <v>4</v>
      </c>
      <c r="C8" s="3"/>
      <c r="D8" s="2">
        <f>'[1]43'!D15</f>
        <v>35010200004</v>
      </c>
      <c r="E8" s="3" t="str">
        <f>'[1]9'!E12</f>
        <v>Gondosari</v>
      </c>
      <c r="F8" s="4">
        <v>53</v>
      </c>
      <c r="G8" s="4">
        <v>64</v>
      </c>
      <c r="H8" s="5">
        <f t="shared" si="0"/>
        <v>117</v>
      </c>
      <c r="I8" s="4">
        <v>67</v>
      </c>
      <c r="J8" s="6">
        <f t="shared" si="1"/>
        <v>126.41509433962264</v>
      </c>
      <c r="K8" s="4">
        <v>59</v>
      </c>
      <c r="L8" s="6">
        <f t="shared" si="2"/>
        <v>92.1875</v>
      </c>
      <c r="M8" s="5">
        <f t="shared" si="3"/>
        <v>126</v>
      </c>
      <c r="N8" s="6">
        <f t="shared" si="4"/>
        <v>107.69230769230769</v>
      </c>
      <c r="O8" s="4">
        <v>67</v>
      </c>
      <c r="P8" s="6">
        <f t="shared" si="5"/>
        <v>126.41509433962264</v>
      </c>
      <c r="Q8" s="4">
        <v>59</v>
      </c>
      <c r="R8" s="6">
        <f t="shared" si="6"/>
        <v>92.1875</v>
      </c>
      <c r="S8" s="5">
        <f t="shared" si="7"/>
        <v>126</v>
      </c>
      <c r="T8" s="6">
        <f t="shared" si="8"/>
        <v>107.69230769230769</v>
      </c>
    </row>
    <row r="9" spans="1:20" x14ac:dyDescent="0.25">
      <c r="A9" s="2">
        <v>5</v>
      </c>
      <c r="B9" s="2">
        <v>350103</v>
      </c>
      <c r="C9" s="3" t="s">
        <v>18</v>
      </c>
      <c r="D9" s="2">
        <f>'[1]43'!D16</f>
        <v>35010200005</v>
      </c>
      <c r="E9" s="3" t="str">
        <f>'[1]9'!E13</f>
        <v>Pringkuku</v>
      </c>
      <c r="F9" s="4">
        <v>117</v>
      </c>
      <c r="G9" s="4">
        <v>94</v>
      </c>
      <c r="H9" s="5">
        <f t="shared" si="0"/>
        <v>211</v>
      </c>
      <c r="I9" s="4">
        <v>116</v>
      </c>
      <c r="J9" s="6">
        <f t="shared" si="1"/>
        <v>99.145299145299148</v>
      </c>
      <c r="K9" s="4">
        <v>64</v>
      </c>
      <c r="L9" s="6">
        <f t="shared" si="2"/>
        <v>68.085106382978722</v>
      </c>
      <c r="M9" s="5">
        <f t="shared" si="3"/>
        <v>180</v>
      </c>
      <c r="N9" s="6">
        <f t="shared" si="4"/>
        <v>85.308056872037923</v>
      </c>
      <c r="O9" s="4">
        <v>97</v>
      </c>
      <c r="P9" s="6">
        <f t="shared" si="5"/>
        <v>82.90598290598291</v>
      </c>
      <c r="Q9" s="4">
        <v>56</v>
      </c>
      <c r="R9" s="6">
        <f t="shared" si="6"/>
        <v>59.574468085106382</v>
      </c>
      <c r="S9" s="5">
        <f t="shared" si="7"/>
        <v>153</v>
      </c>
      <c r="T9" s="6">
        <f t="shared" si="8"/>
        <v>72.511848341232238</v>
      </c>
    </row>
    <row r="10" spans="1:20" x14ac:dyDescent="0.25">
      <c r="A10" s="2">
        <v>6</v>
      </c>
      <c r="C10" s="3"/>
      <c r="D10" s="2">
        <f>'[1]43'!D17</f>
        <v>35010200006</v>
      </c>
      <c r="E10" s="3" t="str">
        <f>'[1]9'!E14</f>
        <v>Candi</v>
      </c>
      <c r="F10" s="4">
        <v>40</v>
      </c>
      <c r="G10" s="4">
        <v>50</v>
      </c>
      <c r="H10" s="5">
        <f t="shared" si="0"/>
        <v>90</v>
      </c>
      <c r="I10" s="4">
        <v>39</v>
      </c>
      <c r="J10" s="6">
        <f t="shared" si="1"/>
        <v>97.5</v>
      </c>
      <c r="K10" s="4">
        <v>46</v>
      </c>
      <c r="L10" s="6">
        <f t="shared" si="2"/>
        <v>92</v>
      </c>
      <c r="M10" s="5">
        <f t="shared" si="3"/>
        <v>85</v>
      </c>
      <c r="N10" s="6">
        <f t="shared" si="4"/>
        <v>94.444444444444443</v>
      </c>
      <c r="O10" s="4">
        <v>43</v>
      </c>
      <c r="P10" s="6">
        <f t="shared" si="5"/>
        <v>107.5</v>
      </c>
      <c r="Q10" s="4">
        <v>47</v>
      </c>
      <c r="R10" s="6">
        <f t="shared" si="6"/>
        <v>94</v>
      </c>
      <c r="S10" s="5">
        <f t="shared" si="7"/>
        <v>90</v>
      </c>
      <c r="T10" s="6">
        <f t="shared" si="8"/>
        <v>100</v>
      </c>
    </row>
    <row r="11" spans="1:20" x14ac:dyDescent="0.25">
      <c r="A11" s="2">
        <v>7</v>
      </c>
      <c r="B11" s="2">
        <v>350104</v>
      </c>
      <c r="C11" s="3" t="s">
        <v>19</v>
      </c>
      <c r="D11" s="2">
        <f>'[1]43'!D18</f>
        <v>35010200007</v>
      </c>
      <c r="E11" s="3" t="str">
        <f>'[1]9'!E15</f>
        <v>Pacitan</v>
      </c>
      <c r="F11" s="4">
        <v>143</v>
      </c>
      <c r="G11" s="4">
        <v>116</v>
      </c>
      <c r="H11" s="5">
        <f t="shared" si="0"/>
        <v>259</v>
      </c>
      <c r="I11" s="4">
        <v>86</v>
      </c>
      <c r="J11" s="6">
        <f t="shared" si="1"/>
        <v>60.139860139860133</v>
      </c>
      <c r="K11" s="4">
        <v>79</v>
      </c>
      <c r="L11" s="6">
        <f t="shared" si="2"/>
        <v>68.103448275862064</v>
      </c>
      <c r="M11" s="5">
        <f t="shared" si="3"/>
        <v>165</v>
      </c>
      <c r="N11" s="6">
        <f t="shared" si="4"/>
        <v>63.706563706563699</v>
      </c>
      <c r="O11" s="4">
        <v>106</v>
      </c>
      <c r="P11" s="6">
        <f t="shared" si="5"/>
        <v>74.12587412587412</v>
      </c>
      <c r="Q11" s="4">
        <v>88</v>
      </c>
      <c r="R11" s="6">
        <f t="shared" si="6"/>
        <v>75.862068965517238</v>
      </c>
      <c r="S11" s="5">
        <f t="shared" si="7"/>
        <v>194</v>
      </c>
      <c r="T11" s="6">
        <f t="shared" si="8"/>
        <v>74.903474903474901</v>
      </c>
    </row>
    <row r="12" spans="1:20" x14ac:dyDescent="0.25">
      <c r="A12" s="2">
        <v>8</v>
      </c>
      <c r="C12" s="3"/>
      <c r="D12" s="2">
        <f>'[1]43'!D19</f>
        <v>35010200008</v>
      </c>
      <c r="E12" s="3" t="str">
        <f>'[1]9'!E16</f>
        <v>Tanjungsari</v>
      </c>
      <c r="F12" s="4">
        <v>309</v>
      </c>
      <c r="G12" s="4">
        <v>332</v>
      </c>
      <c r="H12" s="5">
        <f t="shared" si="0"/>
        <v>641</v>
      </c>
      <c r="I12" s="4">
        <v>156</v>
      </c>
      <c r="J12" s="6">
        <f t="shared" si="1"/>
        <v>50.485436893203882</v>
      </c>
      <c r="K12" s="4">
        <v>160</v>
      </c>
      <c r="L12" s="6">
        <f t="shared" si="2"/>
        <v>48.192771084337352</v>
      </c>
      <c r="M12" s="5">
        <f t="shared" si="3"/>
        <v>316</v>
      </c>
      <c r="N12" s="6">
        <f t="shared" si="4"/>
        <v>49.297971918876755</v>
      </c>
      <c r="O12" s="4">
        <v>218</v>
      </c>
      <c r="P12" s="6">
        <f t="shared" si="5"/>
        <v>70.550161812297731</v>
      </c>
      <c r="Q12" s="4">
        <v>198</v>
      </c>
      <c r="R12" s="6">
        <f t="shared" si="6"/>
        <v>59.638554216867469</v>
      </c>
      <c r="S12" s="5">
        <f t="shared" si="7"/>
        <v>416</v>
      </c>
      <c r="T12" s="6">
        <f t="shared" si="8"/>
        <v>64.898595943837762</v>
      </c>
    </row>
    <row r="13" spans="1:20" x14ac:dyDescent="0.25">
      <c r="A13" s="2">
        <v>9</v>
      </c>
      <c r="B13" s="2">
        <v>350105</v>
      </c>
      <c r="C13" s="3" t="s">
        <v>20</v>
      </c>
      <c r="D13" s="2">
        <f>'[1]43'!D20</f>
        <v>35010200009</v>
      </c>
      <c r="E13" s="3" t="str">
        <f>'[1]9'!E17</f>
        <v>Kebonagung</v>
      </c>
      <c r="F13" s="4">
        <v>157</v>
      </c>
      <c r="G13" s="4">
        <v>119</v>
      </c>
      <c r="H13" s="5">
        <f t="shared" si="0"/>
        <v>276</v>
      </c>
      <c r="I13" s="4">
        <v>100</v>
      </c>
      <c r="J13" s="6">
        <f t="shared" si="1"/>
        <v>63.694267515923563</v>
      </c>
      <c r="K13" s="4">
        <v>92</v>
      </c>
      <c r="L13" s="6">
        <f t="shared" si="2"/>
        <v>77.310924369747909</v>
      </c>
      <c r="M13" s="5">
        <f t="shared" si="3"/>
        <v>192</v>
      </c>
      <c r="N13" s="6">
        <f t="shared" si="4"/>
        <v>69.565217391304344</v>
      </c>
      <c r="O13" s="4">
        <v>109</v>
      </c>
      <c r="P13" s="6">
        <f t="shared" si="5"/>
        <v>69.42675159235668</v>
      </c>
      <c r="Q13" s="4">
        <v>105</v>
      </c>
      <c r="R13" s="6">
        <f t="shared" si="6"/>
        <v>88.235294117647058</v>
      </c>
      <c r="S13" s="5">
        <f t="shared" si="7"/>
        <v>214</v>
      </c>
      <c r="T13" s="6">
        <f t="shared" si="8"/>
        <v>77.536231884057969</v>
      </c>
    </row>
    <row r="14" spans="1:20" x14ac:dyDescent="0.25">
      <c r="A14" s="2">
        <v>10</v>
      </c>
      <c r="C14" s="3"/>
      <c r="D14" s="2">
        <f>'[1]43'!D21</f>
        <v>35010200010</v>
      </c>
      <c r="E14" s="3" t="str">
        <f>'[1]9'!E18</f>
        <v>Ketrowonojoyo</v>
      </c>
      <c r="F14" s="4">
        <v>120</v>
      </c>
      <c r="G14" s="4">
        <v>98</v>
      </c>
      <c r="H14" s="5">
        <f t="shared" si="0"/>
        <v>218</v>
      </c>
      <c r="I14" s="4">
        <v>72</v>
      </c>
      <c r="J14" s="6">
        <f t="shared" si="1"/>
        <v>60</v>
      </c>
      <c r="K14" s="4">
        <v>67</v>
      </c>
      <c r="L14" s="6">
        <f t="shared" si="2"/>
        <v>68.367346938775512</v>
      </c>
      <c r="M14" s="5">
        <f t="shared" si="3"/>
        <v>139</v>
      </c>
      <c r="N14" s="6">
        <f t="shared" si="4"/>
        <v>63.761467889908253</v>
      </c>
      <c r="O14" s="4">
        <v>78</v>
      </c>
      <c r="P14" s="6">
        <f t="shared" si="5"/>
        <v>65</v>
      </c>
      <c r="Q14" s="4">
        <v>63</v>
      </c>
      <c r="R14" s="6">
        <f t="shared" si="6"/>
        <v>64.285714285714292</v>
      </c>
      <c r="S14" s="5">
        <f t="shared" si="7"/>
        <v>141</v>
      </c>
      <c r="T14" s="6">
        <f t="shared" si="8"/>
        <v>64.678899082568805</v>
      </c>
    </row>
    <row r="15" spans="1:20" x14ac:dyDescent="0.25">
      <c r="A15" s="2">
        <v>11</v>
      </c>
      <c r="B15" s="2">
        <v>350106</v>
      </c>
      <c r="C15" s="3" t="s">
        <v>21</v>
      </c>
      <c r="D15" s="2">
        <f>'[1]43'!D22</f>
        <v>35010200011</v>
      </c>
      <c r="E15" s="3" t="str">
        <f>'[1]9'!E19</f>
        <v>Arjosari</v>
      </c>
      <c r="F15" s="4">
        <v>176</v>
      </c>
      <c r="G15" s="4">
        <v>163</v>
      </c>
      <c r="H15" s="5">
        <f t="shared" si="0"/>
        <v>339</v>
      </c>
      <c r="I15" s="4">
        <v>124</v>
      </c>
      <c r="J15" s="6">
        <f t="shared" si="1"/>
        <v>70.454545454545453</v>
      </c>
      <c r="K15" s="4">
        <v>110</v>
      </c>
      <c r="L15" s="6">
        <f t="shared" si="2"/>
        <v>67.484662576687114</v>
      </c>
      <c r="M15" s="5">
        <f t="shared" si="3"/>
        <v>234</v>
      </c>
      <c r="N15" s="6">
        <f t="shared" si="4"/>
        <v>69.026548672566364</v>
      </c>
      <c r="O15" s="4">
        <v>146</v>
      </c>
      <c r="P15" s="6">
        <f t="shared" si="5"/>
        <v>82.954545454545453</v>
      </c>
      <c r="Q15" s="4">
        <v>124</v>
      </c>
      <c r="R15" s="6">
        <f t="shared" si="6"/>
        <v>76.073619631901849</v>
      </c>
      <c r="S15" s="5">
        <f t="shared" si="7"/>
        <v>270</v>
      </c>
      <c r="T15" s="6">
        <f t="shared" si="8"/>
        <v>79.646017699115049</v>
      </c>
    </row>
    <row r="16" spans="1:20" x14ac:dyDescent="0.25">
      <c r="A16" s="2">
        <v>12</v>
      </c>
      <c r="C16" s="3"/>
      <c r="D16" s="2">
        <f>'[1]43'!D23</f>
        <v>35010200012</v>
      </c>
      <c r="E16" s="3" t="str">
        <f>'[1]9'!E20</f>
        <v>Kedungbendo</v>
      </c>
      <c r="F16" s="4">
        <v>54</v>
      </c>
      <c r="G16" s="4">
        <v>46</v>
      </c>
      <c r="H16" s="5">
        <f t="shared" si="0"/>
        <v>100</v>
      </c>
      <c r="I16" s="4">
        <v>56</v>
      </c>
      <c r="J16" s="6">
        <f t="shared" si="1"/>
        <v>103.7037037037037</v>
      </c>
      <c r="K16" s="4">
        <v>40</v>
      </c>
      <c r="L16" s="6">
        <f t="shared" si="2"/>
        <v>86.956521739130437</v>
      </c>
      <c r="M16" s="5">
        <f t="shared" si="3"/>
        <v>96</v>
      </c>
      <c r="N16" s="6">
        <f t="shared" si="4"/>
        <v>96</v>
      </c>
      <c r="O16" s="4">
        <v>50</v>
      </c>
      <c r="P16" s="6">
        <f t="shared" si="5"/>
        <v>92.592592592592595</v>
      </c>
      <c r="Q16" s="4">
        <v>45</v>
      </c>
      <c r="R16" s="6">
        <f t="shared" si="6"/>
        <v>97.826086956521735</v>
      </c>
      <c r="S16" s="5">
        <f t="shared" si="7"/>
        <v>95</v>
      </c>
      <c r="T16" s="6">
        <f t="shared" si="8"/>
        <v>95</v>
      </c>
    </row>
    <row r="17" spans="1:20" x14ac:dyDescent="0.25">
      <c r="A17" s="2">
        <v>13</v>
      </c>
      <c r="B17" s="2">
        <v>350107</v>
      </c>
      <c r="C17" s="3" t="s">
        <v>22</v>
      </c>
      <c r="D17" s="2">
        <f>'[1]43'!D24</f>
        <v>35010200013</v>
      </c>
      <c r="E17" s="3" t="str">
        <f>'[1]9'!E21</f>
        <v>Nawangan</v>
      </c>
      <c r="F17" s="4">
        <v>153</v>
      </c>
      <c r="G17" s="4">
        <v>134</v>
      </c>
      <c r="H17" s="5">
        <f t="shared" si="0"/>
        <v>287</v>
      </c>
      <c r="I17" s="4">
        <v>130</v>
      </c>
      <c r="J17" s="6">
        <f t="shared" si="1"/>
        <v>84.967320261437905</v>
      </c>
      <c r="K17" s="4">
        <v>130</v>
      </c>
      <c r="L17" s="6">
        <f t="shared" si="2"/>
        <v>97.014925373134332</v>
      </c>
      <c r="M17" s="5">
        <f t="shared" si="3"/>
        <v>260</v>
      </c>
      <c r="N17" s="6">
        <f t="shared" si="4"/>
        <v>90.592334494773525</v>
      </c>
      <c r="O17" s="4">
        <v>137</v>
      </c>
      <c r="P17" s="6">
        <f t="shared" si="5"/>
        <v>89.542483660130728</v>
      </c>
      <c r="Q17" s="4">
        <v>150</v>
      </c>
      <c r="R17" s="6">
        <f t="shared" si="6"/>
        <v>111.94029850746267</v>
      </c>
      <c r="S17" s="5">
        <f t="shared" si="7"/>
        <v>287</v>
      </c>
      <c r="T17" s="6">
        <f t="shared" si="8"/>
        <v>100</v>
      </c>
    </row>
    <row r="18" spans="1:20" x14ac:dyDescent="0.25">
      <c r="A18" s="2">
        <v>14</v>
      </c>
      <c r="B18" s="2"/>
      <c r="C18" s="3"/>
      <c r="D18" s="2">
        <f>'[1]43'!D25</f>
        <v>35010200014</v>
      </c>
      <c r="E18" s="3" t="str">
        <f>'[1]9'!E22</f>
        <v>Pakis Baru</v>
      </c>
      <c r="F18" s="4">
        <v>130</v>
      </c>
      <c r="G18" s="4">
        <v>109</v>
      </c>
      <c r="H18" s="5">
        <f t="shared" si="0"/>
        <v>239</v>
      </c>
      <c r="I18" s="4">
        <v>94</v>
      </c>
      <c r="J18" s="6">
        <f t="shared" si="1"/>
        <v>72.307692307692307</v>
      </c>
      <c r="K18" s="4">
        <v>94</v>
      </c>
      <c r="L18" s="6">
        <f t="shared" si="2"/>
        <v>86.238532110091754</v>
      </c>
      <c r="M18" s="5">
        <f t="shared" si="3"/>
        <v>188</v>
      </c>
      <c r="N18" s="6">
        <f t="shared" si="4"/>
        <v>78.661087866108787</v>
      </c>
      <c r="O18" s="4">
        <v>99</v>
      </c>
      <c r="P18" s="6">
        <f t="shared" si="5"/>
        <v>76.153846153846146</v>
      </c>
      <c r="Q18" s="4">
        <v>97</v>
      </c>
      <c r="R18" s="6">
        <f t="shared" si="6"/>
        <v>88.9908256880734</v>
      </c>
      <c r="S18" s="5">
        <f t="shared" si="7"/>
        <v>196</v>
      </c>
      <c r="T18" s="6">
        <f t="shared" si="8"/>
        <v>82.008368200836827</v>
      </c>
    </row>
    <row r="19" spans="1:20" x14ac:dyDescent="0.25">
      <c r="A19" s="2">
        <v>15</v>
      </c>
      <c r="B19" s="2">
        <v>350108</v>
      </c>
      <c r="C19" s="3" t="s">
        <v>23</v>
      </c>
      <c r="D19" s="2">
        <f>'[1]43'!D26</f>
        <v>35010200015</v>
      </c>
      <c r="E19" s="3" t="str">
        <f>'[1]9'!E23</f>
        <v>Bandar</v>
      </c>
      <c r="F19" s="4">
        <v>97</v>
      </c>
      <c r="G19" s="4">
        <v>107</v>
      </c>
      <c r="H19" s="5">
        <f t="shared" si="0"/>
        <v>204</v>
      </c>
      <c r="I19" s="4">
        <v>90</v>
      </c>
      <c r="J19" s="6">
        <f t="shared" si="1"/>
        <v>92.783505154639172</v>
      </c>
      <c r="K19" s="4">
        <v>83</v>
      </c>
      <c r="L19" s="6">
        <f t="shared" si="2"/>
        <v>77.570093457943926</v>
      </c>
      <c r="M19" s="5">
        <f t="shared" si="3"/>
        <v>173</v>
      </c>
      <c r="N19" s="6">
        <f t="shared" si="4"/>
        <v>84.803921568627445</v>
      </c>
      <c r="O19" s="4">
        <v>99</v>
      </c>
      <c r="P19" s="6">
        <f t="shared" si="5"/>
        <v>102.06185567010309</v>
      </c>
      <c r="Q19" s="4">
        <v>86</v>
      </c>
      <c r="R19" s="6">
        <f t="shared" si="6"/>
        <v>80.373831775700936</v>
      </c>
      <c r="S19" s="5">
        <f t="shared" si="7"/>
        <v>185</v>
      </c>
      <c r="T19" s="6">
        <f t="shared" si="8"/>
        <v>90.686274509803923</v>
      </c>
    </row>
    <row r="20" spans="1:20" x14ac:dyDescent="0.25">
      <c r="A20" s="2">
        <v>16</v>
      </c>
      <c r="B20" s="2"/>
      <c r="C20" s="3"/>
      <c r="D20" s="2">
        <f>'[1]43'!D27</f>
        <v>35010200016</v>
      </c>
      <c r="E20" s="3" t="str">
        <f>'[1]9'!E24</f>
        <v>Jeruk</v>
      </c>
      <c r="F20" s="4">
        <v>135</v>
      </c>
      <c r="G20" s="4">
        <v>92</v>
      </c>
      <c r="H20" s="5">
        <f t="shared" si="0"/>
        <v>227</v>
      </c>
      <c r="I20" s="4">
        <v>98</v>
      </c>
      <c r="J20" s="6">
        <f t="shared" si="1"/>
        <v>72.592592592592595</v>
      </c>
      <c r="K20" s="4">
        <v>107</v>
      </c>
      <c r="L20" s="6">
        <f t="shared" si="2"/>
        <v>116.30434782608697</v>
      </c>
      <c r="M20" s="5">
        <f t="shared" si="3"/>
        <v>205</v>
      </c>
      <c r="N20" s="6">
        <f t="shared" si="4"/>
        <v>90.308370044052865</v>
      </c>
      <c r="O20" s="4">
        <v>105</v>
      </c>
      <c r="P20" s="6">
        <f t="shared" si="5"/>
        <v>77.777777777777786</v>
      </c>
      <c r="Q20" s="4">
        <v>108</v>
      </c>
      <c r="R20" s="6">
        <f t="shared" si="6"/>
        <v>117.39130434782609</v>
      </c>
      <c r="S20" s="5">
        <f t="shared" si="7"/>
        <v>213</v>
      </c>
      <c r="T20" s="6">
        <f t="shared" si="8"/>
        <v>93.832599118942724</v>
      </c>
    </row>
    <row r="21" spans="1:20" x14ac:dyDescent="0.25">
      <c r="A21" s="2">
        <v>17</v>
      </c>
      <c r="B21" s="2">
        <v>350109</v>
      </c>
      <c r="C21" s="3" t="s">
        <v>24</v>
      </c>
      <c r="D21" s="2">
        <f>'[1]43'!D28</f>
        <v>35010200017</v>
      </c>
      <c r="E21" s="3" t="str">
        <f>'[1]9'!E25</f>
        <v>Tegalombo</v>
      </c>
      <c r="F21" s="4">
        <v>171</v>
      </c>
      <c r="G21" s="4">
        <v>195</v>
      </c>
      <c r="H21" s="5">
        <f t="shared" si="0"/>
        <v>366</v>
      </c>
      <c r="I21" s="4">
        <v>139</v>
      </c>
      <c r="J21" s="6">
        <f t="shared" si="1"/>
        <v>81.286549707602347</v>
      </c>
      <c r="K21" s="4">
        <v>102</v>
      </c>
      <c r="L21" s="6">
        <f t="shared" si="2"/>
        <v>52.307692307692314</v>
      </c>
      <c r="M21" s="5">
        <f t="shared" si="3"/>
        <v>241</v>
      </c>
      <c r="N21" s="6">
        <f t="shared" si="4"/>
        <v>65.846994535519116</v>
      </c>
      <c r="O21" s="4">
        <v>170</v>
      </c>
      <c r="P21" s="6">
        <f t="shared" si="5"/>
        <v>99.415204678362571</v>
      </c>
      <c r="Q21" s="4">
        <v>127</v>
      </c>
      <c r="R21" s="6">
        <f t="shared" si="6"/>
        <v>65.128205128205124</v>
      </c>
      <c r="S21" s="5">
        <f t="shared" si="7"/>
        <v>297</v>
      </c>
      <c r="T21" s="6">
        <f t="shared" si="8"/>
        <v>81.147540983606561</v>
      </c>
    </row>
    <row r="22" spans="1:20" x14ac:dyDescent="0.25">
      <c r="A22" s="2">
        <v>18</v>
      </c>
      <c r="B22" s="2"/>
      <c r="C22" s="3"/>
      <c r="D22" s="2">
        <f>'[1]43'!D29</f>
        <v>35010200018</v>
      </c>
      <c r="E22" s="9" t="s">
        <v>28</v>
      </c>
      <c r="F22" s="4">
        <v>102</v>
      </c>
      <c r="G22" s="4">
        <v>107</v>
      </c>
      <c r="H22" s="5">
        <f t="shared" si="0"/>
        <v>209</v>
      </c>
      <c r="I22" s="4">
        <v>85</v>
      </c>
      <c r="J22" s="6">
        <f t="shared" si="1"/>
        <v>83.333333333333343</v>
      </c>
      <c r="K22" s="4">
        <v>83</v>
      </c>
      <c r="L22" s="6">
        <f t="shared" si="2"/>
        <v>77.570093457943926</v>
      </c>
      <c r="M22" s="5">
        <f t="shared" si="3"/>
        <v>168</v>
      </c>
      <c r="N22" s="6">
        <f t="shared" si="4"/>
        <v>80.382775119617222</v>
      </c>
      <c r="O22" s="4">
        <v>81</v>
      </c>
      <c r="P22" s="6">
        <f t="shared" si="5"/>
        <v>79.411764705882348</v>
      </c>
      <c r="Q22" s="4">
        <v>83</v>
      </c>
      <c r="R22" s="6">
        <f t="shared" si="6"/>
        <v>77.570093457943926</v>
      </c>
      <c r="S22" s="5">
        <f t="shared" si="7"/>
        <v>164</v>
      </c>
      <c r="T22" s="6">
        <f t="shared" si="8"/>
        <v>78.4688995215311</v>
      </c>
    </row>
    <row r="23" spans="1:20" x14ac:dyDescent="0.25">
      <c r="A23" s="2">
        <v>19</v>
      </c>
      <c r="B23" s="2">
        <v>350110</v>
      </c>
      <c r="C23" s="3" t="s">
        <v>25</v>
      </c>
      <c r="D23" s="2">
        <f>'[1]43'!D30</f>
        <v>35010200019</v>
      </c>
      <c r="E23" s="9" t="s">
        <v>25</v>
      </c>
      <c r="F23" s="4">
        <v>324</v>
      </c>
      <c r="G23" s="4">
        <v>335</v>
      </c>
      <c r="H23" s="5">
        <f t="shared" si="0"/>
        <v>659</v>
      </c>
      <c r="I23" s="4">
        <v>233</v>
      </c>
      <c r="J23" s="6">
        <f t="shared" si="1"/>
        <v>71.913580246913583</v>
      </c>
      <c r="K23" s="4">
        <v>233</v>
      </c>
      <c r="L23" s="6">
        <f t="shared" si="2"/>
        <v>69.552238805970148</v>
      </c>
      <c r="M23" s="5">
        <f t="shared" si="3"/>
        <v>466</v>
      </c>
      <c r="N23" s="6">
        <f t="shared" si="4"/>
        <v>70.713201820940824</v>
      </c>
      <c r="O23" s="4">
        <v>278</v>
      </c>
      <c r="P23" s="6">
        <f t="shared" si="5"/>
        <v>85.802469135802468</v>
      </c>
      <c r="Q23" s="4">
        <v>290</v>
      </c>
      <c r="R23" s="6">
        <f t="shared" si="6"/>
        <v>86.567164179104466</v>
      </c>
      <c r="S23" s="5">
        <f t="shared" si="7"/>
        <v>568</v>
      </c>
      <c r="T23" s="6">
        <f t="shared" si="8"/>
        <v>86.191198786039465</v>
      </c>
    </row>
    <row r="24" spans="1:20" x14ac:dyDescent="0.25">
      <c r="A24" s="2">
        <v>20</v>
      </c>
      <c r="B24" s="2"/>
      <c r="C24" s="3"/>
      <c r="D24" s="2">
        <f>'[1]43'!D31</f>
        <v>35010200020</v>
      </c>
      <c r="E24" s="9" t="s">
        <v>29</v>
      </c>
      <c r="F24" s="4">
        <v>157</v>
      </c>
      <c r="G24" s="4">
        <v>163</v>
      </c>
      <c r="H24" s="5">
        <f t="shared" si="0"/>
        <v>320</v>
      </c>
      <c r="I24" s="4">
        <v>145</v>
      </c>
      <c r="J24" s="6">
        <f t="shared" si="1"/>
        <v>92.356687898089177</v>
      </c>
      <c r="K24" s="4">
        <v>126</v>
      </c>
      <c r="L24" s="6">
        <f t="shared" si="2"/>
        <v>77.300613496932513</v>
      </c>
      <c r="M24" s="5">
        <f t="shared" si="3"/>
        <v>271</v>
      </c>
      <c r="N24" s="6">
        <f t="shared" si="4"/>
        <v>84.6875</v>
      </c>
      <c r="O24" s="4">
        <v>139</v>
      </c>
      <c r="P24" s="6">
        <f t="shared" si="5"/>
        <v>88.535031847133766</v>
      </c>
      <c r="Q24" s="4">
        <v>146</v>
      </c>
      <c r="R24" s="6">
        <f t="shared" si="6"/>
        <v>89.570552147239269</v>
      </c>
      <c r="S24" s="5">
        <f t="shared" si="7"/>
        <v>285</v>
      </c>
      <c r="T24" s="6">
        <f t="shared" si="8"/>
        <v>89.0625</v>
      </c>
    </row>
    <row r="25" spans="1:20" x14ac:dyDescent="0.25">
      <c r="A25" s="2">
        <v>21</v>
      </c>
      <c r="B25" s="2">
        <v>350111</v>
      </c>
      <c r="C25" s="3" t="s">
        <v>26</v>
      </c>
      <c r="D25" s="2">
        <f>'[1]43'!D32</f>
        <v>35010200021</v>
      </c>
      <c r="E25" s="9" t="s">
        <v>26</v>
      </c>
      <c r="F25" s="4">
        <v>203</v>
      </c>
      <c r="G25" s="4">
        <v>149</v>
      </c>
      <c r="H25" s="5">
        <f t="shared" si="0"/>
        <v>352</v>
      </c>
      <c r="I25" s="4">
        <v>178</v>
      </c>
      <c r="J25" s="6">
        <f t="shared" si="1"/>
        <v>87.684729064039416</v>
      </c>
      <c r="K25" s="4">
        <v>137</v>
      </c>
      <c r="L25" s="6">
        <f t="shared" si="2"/>
        <v>91.946308724832221</v>
      </c>
      <c r="M25" s="5">
        <f t="shared" si="3"/>
        <v>315</v>
      </c>
      <c r="N25" s="6">
        <f t="shared" si="4"/>
        <v>89.48863636363636</v>
      </c>
      <c r="O25" s="4">
        <v>186</v>
      </c>
      <c r="P25" s="6">
        <f t="shared" si="5"/>
        <v>91.62561576354679</v>
      </c>
      <c r="Q25" s="4">
        <v>146</v>
      </c>
      <c r="R25" s="6">
        <f t="shared" si="6"/>
        <v>97.986577181208062</v>
      </c>
      <c r="S25" s="5">
        <f t="shared" si="7"/>
        <v>332</v>
      </c>
      <c r="T25" s="6">
        <f t="shared" si="8"/>
        <v>94.318181818181827</v>
      </c>
    </row>
    <row r="26" spans="1:20" x14ac:dyDescent="0.25">
      <c r="A26" s="2">
        <v>22</v>
      </c>
      <c r="B26" s="2"/>
      <c r="C26" s="3"/>
      <c r="D26" s="2">
        <f>'[1]43'!D33</f>
        <v>35010200022</v>
      </c>
      <c r="E26" s="9" t="s">
        <v>30</v>
      </c>
      <c r="F26" s="4">
        <v>81</v>
      </c>
      <c r="G26" s="4">
        <v>81</v>
      </c>
      <c r="H26" s="5">
        <f t="shared" si="0"/>
        <v>162</v>
      </c>
      <c r="I26" s="4">
        <v>61</v>
      </c>
      <c r="J26" s="6">
        <f t="shared" si="1"/>
        <v>75.308641975308646</v>
      </c>
      <c r="K26" s="4">
        <v>61</v>
      </c>
      <c r="L26" s="6">
        <f t="shared" si="2"/>
        <v>75.308641975308646</v>
      </c>
      <c r="M26" s="5">
        <f t="shared" si="3"/>
        <v>122</v>
      </c>
      <c r="N26" s="6">
        <f t="shared" si="4"/>
        <v>75.308641975308646</v>
      </c>
      <c r="O26" s="4">
        <v>61</v>
      </c>
      <c r="P26" s="6">
        <f t="shared" si="5"/>
        <v>75.308641975308646</v>
      </c>
      <c r="Q26" s="4">
        <v>53</v>
      </c>
      <c r="R26" s="6">
        <f t="shared" si="6"/>
        <v>65.432098765432102</v>
      </c>
      <c r="S26" s="5">
        <f t="shared" si="7"/>
        <v>114</v>
      </c>
      <c r="T26" s="6">
        <f t="shared" si="8"/>
        <v>70.370370370370367</v>
      </c>
    </row>
    <row r="27" spans="1:20" x14ac:dyDescent="0.25">
      <c r="A27" s="2">
        <v>23</v>
      </c>
      <c r="B27" s="2">
        <v>350112</v>
      </c>
      <c r="C27" s="3" t="s">
        <v>27</v>
      </c>
      <c r="D27" s="2">
        <f>'[1]43'!D34</f>
        <v>35010200023</v>
      </c>
      <c r="E27" s="9" t="s">
        <v>27</v>
      </c>
      <c r="F27" s="4">
        <v>87</v>
      </c>
      <c r="G27" s="4">
        <v>97</v>
      </c>
      <c r="H27" s="5">
        <f t="shared" si="0"/>
        <v>184</v>
      </c>
      <c r="I27" s="4">
        <v>76</v>
      </c>
      <c r="J27" s="6">
        <f t="shared" si="1"/>
        <v>87.356321839080465</v>
      </c>
      <c r="K27" s="4">
        <v>70</v>
      </c>
      <c r="L27" s="6">
        <f t="shared" si="2"/>
        <v>72.164948453608247</v>
      </c>
      <c r="M27" s="5">
        <f t="shared" si="3"/>
        <v>146</v>
      </c>
      <c r="N27" s="6">
        <f t="shared" si="4"/>
        <v>79.347826086956516</v>
      </c>
      <c r="O27" s="4">
        <v>107</v>
      </c>
      <c r="P27" s="6">
        <f t="shared" si="5"/>
        <v>122.98850574712642</v>
      </c>
      <c r="Q27" s="4">
        <v>82</v>
      </c>
      <c r="R27" s="6">
        <f t="shared" si="6"/>
        <v>84.536082474226802</v>
      </c>
      <c r="S27" s="5">
        <f t="shared" si="7"/>
        <v>189</v>
      </c>
      <c r="T27" s="6">
        <f t="shared" si="8"/>
        <v>102.71739130434783</v>
      </c>
    </row>
    <row r="28" spans="1:20" x14ac:dyDescent="0.25">
      <c r="A28" s="2">
        <v>24</v>
      </c>
      <c r="B28" s="2"/>
      <c r="C28" s="3"/>
      <c r="D28" s="2">
        <f>'[1]43'!D35</f>
        <v>35010200024</v>
      </c>
      <c r="E28" s="9" t="s">
        <v>31</v>
      </c>
      <c r="F28" s="4">
        <v>66</v>
      </c>
      <c r="G28" s="4">
        <v>83</v>
      </c>
      <c r="H28" s="5">
        <f t="shared" si="0"/>
        <v>149</v>
      </c>
      <c r="I28" s="4">
        <v>68</v>
      </c>
      <c r="J28" s="6">
        <f t="shared" si="1"/>
        <v>103.03030303030303</v>
      </c>
      <c r="K28" s="4">
        <v>59</v>
      </c>
      <c r="L28" s="6">
        <f t="shared" si="2"/>
        <v>71.084337349397586</v>
      </c>
      <c r="M28" s="5">
        <f t="shared" si="3"/>
        <v>127</v>
      </c>
      <c r="N28" s="6">
        <f t="shared" si="4"/>
        <v>85.234899328859058</v>
      </c>
      <c r="O28" s="4">
        <v>71</v>
      </c>
      <c r="P28" s="6">
        <f t="shared" si="5"/>
        <v>107.57575757575756</v>
      </c>
      <c r="Q28" s="4">
        <v>78</v>
      </c>
      <c r="R28" s="6">
        <f t="shared" si="6"/>
        <v>93.975903614457835</v>
      </c>
      <c r="S28" s="5">
        <f t="shared" si="7"/>
        <v>149</v>
      </c>
      <c r="T28" s="6">
        <f t="shared" si="8"/>
        <v>100</v>
      </c>
    </row>
    <row r="29" spans="1:20" x14ac:dyDescent="0.25">
      <c r="A29" s="10" t="s">
        <v>13</v>
      </c>
      <c r="B29" s="10"/>
      <c r="C29" s="10"/>
      <c r="D29" s="10"/>
      <c r="E29" s="10"/>
      <c r="F29" s="7">
        <f>SUM(F5:F28)</f>
        <v>3199</v>
      </c>
      <c r="G29" s="7">
        <f>SUM(G5:G28)</f>
        <v>3013</v>
      </c>
      <c r="H29" s="7">
        <f t="shared" ref="F29:I29" si="9">SUM(H5:H28)</f>
        <v>6212</v>
      </c>
      <c r="I29" s="7">
        <f t="shared" si="9"/>
        <v>2463</v>
      </c>
      <c r="J29" s="8">
        <f t="shared" si="1"/>
        <v>76.992810253204127</v>
      </c>
      <c r="K29" s="7">
        <f>SUM(K5:K28)</f>
        <v>2237</v>
      </c>
      <c r="L29" s="8">
        <f t="shared" si="2"/>
        <v>74.244938599402587</v>
      </c>
      <c r="M29" s="7">
        <f>SUM(M5:M28)</f>
        <v>4700</v>
      </c>
      <c r="N29" s="8">
        <f t="shared" si="4"/>
        <v>75.660012878300066</v>
      </c>
      <c r="O29" s="7">
        <f>SUM(O5:O28)</f>
        <v>2720</v>
      </c>
      <c r="P29" s="8">
        <f t="shared" si="5"/>
        <v>85.02657080337606</v>
      </c>
      <c r="Q29" s="7">
        <f>SUM(Q5:Q28)</f>
        <v>2486</v>
      </c>
      <c r="R29" s="8">
        <f t="shared" si="6"/>
        <v>82.50912711583139</v>
      </c>
      <c r="S29" s="7">
        <f>SUM(S5:S28)</f>
        <v>5206</v>
      </c>
      <c r="T29" s="8">
        <f t="shared" si="8"/>
        <v>83.805537669027686</v>
      </c>
    </row>
  </sheetData>
  <mergeCells count="16">
    <mergeCell ref="A29:E29"/>
    <mergeCell ref="I1:T1"/>
    <mergeCell ref="I2:N2"/>
    <mergeCell ref="O2:T2"/>
    <mergeCell ref="I3:J3"/>
    <mergeCell ref="K3:L3"/>
    <mergeCell ref="M3:N3"/>
    <mergeCell ref="O3:P3"/>
    <mergeCell ref="Q3:R3"/>
    <mergeCell ref="S3:T3"/>
    <mergeCell ref="A1:A4"/>
    <mergeCell ref="B1:B4"/>
    <mergeCell ref="C1:C4"/>
    <mergeCell ref="D1:D4"/>
    <mergeCell ref="E1:E4"/>
    <mergeCell ref="F1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2025-07-10T01:54:39Z</dcterms:created>
  <dcterms:modified xsi:type="dcterms:W3CDTF">2025-07-10T02:36:05Z</dcterms:modified>
</cp:coreProperties>
</file>