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NFO 4/"/>
    </mc:Choice>
  </mc:AlternateContent>
  <xr:revisionPtr revIDLastSave="8" documentId="8_{E5DCF7D6-3CEE-4A82-9F27-D565244E4276}" xr6:coauthVersionLast="47" xr6:coauthVersionMax="47" xr10:uidLastSave="{0582DC31-2231-4F0B-B80C-C3F42600BFD0}"/>
  <bookViews>
    <workbookView xWindow="-105" yWindow="0" windowWidth="14610" windowHeight="15585" xr2:uid="{82C7C8FA-0D3F-4A3B-B30C-4EA239689E0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D23" i="1"/>
  <c r="D24" i="1"/>
  <c r="D25" i="1"/>
  <c r="D26" i="1"/>
  <c r="D27" i="1"/>
  <c r="D28" i="1"/>
  <c r="T29" i="1"/>
  <c r="S29" i="1"/>
  <c r="N29" i="1"/>
  <c r="M29" i="1"/>
  <c r="L29" i="1"/>
  <c r="K29" i="1"/>
  <c r="H29" i="1"/>
  <c r="G29" i="1"/>
  <c r="U28" i="1"/>
  <c r="P28" i="1"/>
  <c r="O28" i="1"/>
  <c r="I28" i="1"/>
  <c r="F22" i="1"/>
  <c r="E22" i="1"/>
  <c r="D22" i="1"/>
  <c r="U27" i="1"/>
  <c r="P27" i="1"/>
  <c r="O27" i="1"/>
  <c r="I27" i="1"/>
  <c r="F21" i="1"/>
  <c r="E21" i="1"/>
  <c r="D21" i="1"/>
  <c r="C21" i="1"/>
  <c r="B21" i="1"/>
  <c r="U26" i="1"/>
  <c r="P26" i="1"/>
  <c r="O26" i="1"/>
  <c r="I26" i="1"/>
  <c r="F20" i="1"/>
  <c r="E20" i="1"/>
  <c r="D20" i="1"/>
  <c r="U25" i="1"/>
  <c r="P25" i="1"/>
  <c r="O25" i="1"/>
  <c r="I25" i="1"/>
  <c r="F19" i="1"/>
  <c r="E19" i="1"/>
  <c r="D19" i="1"/>
  <c r="C19" i="1"/>
  <c r="B19" i="1"/>
  <c r="U24" i="1"/>
  <c r="P24" i="1"/>
  <c r="O24" i="1"/>
  <c r="I24" i="1"/>
  <c r="F18" i="1"/>
  <c r="E18" i="1"/>
  <c r="D18" i="1"/>
  <c r="U23" i="1"/>
  <c r="P23" i="1"/>
  <c r="O23" i="1"/>
  <c r="I23" i="1"/>
  <c r="F17" i="1"/>
  <c r="E17" i="1"/>
  <c r="D17" i="1"/>
  <c r="C17" i="1"/>
  <c r="B17" i="1"/>
  <c r="U22" i="1"/>
  <c r="P22" i="1"/>
  <c r="O22" i="1"/>
  <c r="I22" i="1"/>
  <c r="F16" i="1"/>
  <c r="E16" i="1"/>
  <c r="D16" i="1"/>
  <c r="U21" i="1"/>
  <c r="P21" i="1"/>
  <c r="O21" i="1"/>
  <c r="I21" i="1"/>
  <c r="F15" i="1"/>
  <c r="E15" i="1"/>
  <c r="D15" i="1"/>
  <c r="C15" i="1"/>
  <c r="B15" i="1"/>
  <c r="U20" i="1"/>
  <c r="P20" i="1"/>
  <c r="O20" i="1"/>
  <c r="I20" i="1"/>
  <c r="F14" i="1"/>
  <c r="E14" i="1"/>
  <c r="D14" i="1"/>
  <c r="U19" i="1"/>
  <c r="P19" i="1"/>
  <c r="O19" i="1"/>
  <c r="I19" i="1"/>
  <c r="F13" i="1"/>
  <c r="E13" i="1"/>
  <c r="D13" i="1"/>
  <c r="C13" i="1"/>
  <c r="B13" i="1"/>
  <c r="U18" i="1"/>
  <c r="P18" i="1"/>
  <c r="O18" i="1"/>
  <c r="I18" i="1"/>
  <c r="F12" i="1"/>
  <c r="E12" i="1"/>
  <c r="D12" i="1"/>
  <c r="U17" i="1"/>
  <c r="P17" i="1"/>
  <c r="O17" i="1"/>
  <c r="I17" i="1"/>
  <c r="F11" i="1"/>
  <c r="E11" i="1"/>
  <c r="D11" i="1"/>
  <c r="C11" i="1"/>
  <c r="B11" i="1"/>
  <c r="U16" i="1"/>
  <c r="P16" i="1"/>
  <c r="O16" i="1"/>
  <c r="I16" i="1"/>
  <c r="F10" i="1"/>
  <c r="E10" i="1"/>
  <c r="D10" i="1"/>
  <c r="U15" i="1"/>
  <c r="P15" i="1"/>
  <c r="O15" i="1"/>
  <c r="I15" i="1"/>
  <c r="F9" i="1"/>
  <c r="E9" i="1"/>
  <c r="D9" i="1"/>
  <c r="C9" i="1"/>
  <c r="B9" i="1"/>
  <c r="U14" i="1"/>
  <c r="P14" i="1"/>
  <c r="O14" i="1"/>
  <c r="I14" i="1"/>
  <c r="F8" i="1"/>
  <c r="E8" i="1"/>
  <c r="D8" i="1"/>
  <c r="U13" i="1"/>
  <c r="P13" i="1"/>
  <c r="O13" i="1"/>
  <c r="I13" i="1"/>
  <c r="F7" i="1"/>
  <c r="E7" i="1"/>
  <c r="D7" i="1"/>
  <c r="C7" i="1"/>
  <c r="B7" i="1"/>
  <c r="U12" i="1"/>
  <c r="P12" i="1"/>
  <c r="O12" i="1"/>
  <c r="I12" i="1"/>
  <c r="F6" i="1"/>
  <c r="E6" i="1"/>
  <c r="D6" i="1"/>
  <c r="U11" i="1"/>
  <c r="P11" i="1"/>
  <c r="O11" i="1"/>
  <c r="I11" i="1"/>
  <c r="F5" i="1"/>
  <c r="E5" i="1"/>
  <c r="D5" i="1"/>
  <c r="C5" i="1"/>
  <c r="B5" i="1"/>
  <c r="U10" i="1"/>
  <c r="P10" i="1"/>
  <c r="O10" i="1"/>
  <c r="I10" i="1"/>
  <c r="U9" i="1"/>
  <c r="P9" i="1"/>
  <c r="O9" i="1"/>
  <c r="I9" i="1"/>
  <c r="U8" i="1"/>
  <c r="P8" i="1"/>
  <c r="O8" i="1"/>
  <c r="I8" i="1"/>
  <c r="U7" i="1"/>
  <c r="P7" i="1"/>
  <c r="O7" i="1"/>
  <c r="I7" i="1"/>
  <c r="U6" i="1"/>
  <c r="P6" i="1"/>
  <c r="O6" i="1"/>
  <c r="I6" i="1"/>
  <c r="U5" i="1"/>
  <c r="U29" i="1" s="1"/>
  <c r="P5" i="1"/>
  <c r="O5" i="1"/>
  <c r="I5" i="1"/>
  <c r="O29" i="1" l="1"/>
  <c r="Q8" i="1"/>
  <c r="Q28" i="1"/>
  <c r="Q14" i="1"/>
  <c r="Q18" i="1"/>
  <c r="Q26" i="1"/>
  <c r="Q11" i="1"/>
  <c r="Q15" i="1"/>
  <c r="Q19" i="1"/>
  <c r="Q23" i="1"/>
  <c r="Q27" i="1"/>
  <c r="I31" i="1"/>
  <c r="I32" i="1" s="1"/>
  <c r="F29" i="1"/>
  <c r="Q9" i="1"/>
  <c r="Q12" i="1"/>
  <c r="Q16" i="1"/>
  <c r="Q20" i="1"/>
  <c r="Q24" i="1"/>
  <c r="Q6" i="1"/>
  <c r="Q7" i="1"/>
  <c r="Q10" i="1"/>
  <c r="Q13" i="1"/>
  <c r="Q17" i="1"/>
  <c r="Q21" i="1"/>
  <c r="Q22" i="1"/>
  <c r="Q25" i="1"/>
  <c r="I29" i="1"/>
  <c r="P29" i="1"/>
  <c r="Q5" i="1"/>
  <c r="Q29" i="1" l="1"/>
</calcChain>
</file>

<file path=xl/sharedStrings.xml><?xml version="1.0" encoding="utf-8"?>
<sst xmlns="http://schemas.openxmlformats.org/spreadsheetml/2006/main" count="40" uniqueCount="30">
  <si>
    <t>NO</t>
  </si>
  <si>
    <t>KECAMATAN</t>
  </si>
  <si>
    <t>PUSKESMAS</t>
  </si>
  <si>
    <t>JUMLAH BALITA</t>
  </si>
  <si>
    <t>BALITA BATUK ATAU KESUKARAN BERNAPAS</t>
  </si>
  <si>
    <t>PERKIRAAN PNEUMONIA BALITA</t>
  </si>
  <si>
    <t>REALISASI PENEMUAN PENDERITA PNEUMONIA  PADA BALITA</t>
  </si>
  <si>
    <t>BATUK BUKAN PNEUMONIA</t>
  </si>
  <si>
    <t>JUMLAH KUNJUNGAN</t>
  </si>
  <si>
    <t>DIBERIKAN TATALAKSANA STANDAR (DIHITUNG NAPAS / LIHAT TDDK*)</t>
  </si>
  <si>
    <t>PERSENTASE YANG DIBERIKAN TATALAKSANA STANDAR</t>
  </si>
  <si>
    <t xml:space="preserve">PNEUMONIA </t>
  </si>
  <si>
    <t>PNEUMONIA BERAT</t>
  </si>
  <si>
    <t>JUMLAH</t>
  </si>
  <si>
    <t xml:space="preserve">% </t>
  </si>
  <si>
    <t>L</t>
  </si>
  <si>
    <t>P</t>
  </si>
  <si>
    <t>L + P</t>
  </si>
  <si>
    <t>JUMLAH KAB</t>
  </si>
  <si>
    <t>Prevalensi pneumonia pada balita (%)</t>
  </si>
  <si>
    <t>Jumlah Puskesmas yang melakukan tatalaksana Standar minimal 60%</t>
  </si>
  <si>
    <t>Persentase Puskesmas yang melakukan tatalaksana standar minimal 60%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</si>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</sst>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" fontId="1" fillId="0" borderId="4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>
        <row r="21">
          <cell r="E21">
            <v>42649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1">
          <cell r="F11">
            <v>261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">
          <cell r="H12">
            <v>1404</v>
          </cell>
        </row>
        <row r="13">
          <cell r="H13">
            <v>858</v>
          </cell>
        </row>
        <row r="14">
          <cell r="H14">
            <v>1382</v>
          </cell>
        </row>
        <row r="15">
          <cell r="H15">
            <v>802</v>
          </cell>
        </row>
        <row r="16">
          <cell r="H16">
            <v>1303</v>
          </cell>
        </row>
        <row r="17">
          <cell r="H17">
            <v>645</v>
          </cell>
        </row>
        <row r="18">
          <cell r="H18">
            <v>1501</v>
          </cell>
        </row>
        <row r="19">
          <cell r="H19">
            <v>3268</v>
          </cell>
        </row>
        <row r="20">
          <cell r="H20">
            <v>1602</v>
          </cell>
        </row>
        <row r="21">
          <cell r="H21">
            <v>1230</v>
          </cell>
        </row>
        <row r="22">
          <cell r="H22">
            <v>1939</v>
          </cell>
        </row>
        <row r="23">
          <cell r="H23">
            <v>592</v>
          </cell>
        </row>
        <row r="24">
          <cell r="H24">
            <v>1705</v>
          </cell>
        </row>
        <row r="25">
          <cell r="H25">
            <v>1378</v>
          </cell>
        </row>
        <row r="26">
          <cell r="H26">
            <v>1347</v>
          </cell>
        </row>
        <row r="27">
          <cell r="H27">
            <v>1316</v>
          </cell>
        </row>
        <row r="28">
          <cell r="H28">
            <v>2075</v>
          </cell>
        </row>
        <row r="29">
          <cell r="H29">
            <v>1145</v>
          </cell>
        </row>
      </sheetData>
      <sheetData sheetId="52"/>
      <sheetData sheetId="53"/>
      <sheetData sheetId="54">
        <row r="11">
          <cell r="B11">
            <v>350101</v>
          </cell>
        </row>
      </sheetData>
      <sheetData sheetId="55">
        <row r="10">
          <cell r="B10">
            <v>350101</v>
          </cell>
        </row>
      </sheetData>
      <sheetData sheetId="56">
        <row r="11">
          <cell r="B11">
            <v>350101</v>
          </cell>
        </row>
      </sheetData>
      <sheetData sheetId="57">
        <row r="12">
          <cell r="B12">
            <v>350101</v>
          </cell>
        </row>
      </sheetData>
      <sheetData sheetId="58">
        <row r="11">
          <cell r="B11">
            <v>350101</v>
          </cell>
        </row>
      </sheetData>
      <sheetData sheetId="59">
        <row r="12">
          <cell r="B12">
            <v>350101</v>
          </cell>
        </row>
      </sheetData>
      <sheetData sheetId="60">
        <row r="10">
          <cell r="D10">
            <v>35010200001</v>
          </cell>
        </row>
      </sheetData>
      <sheetData sheetId="61">
        <row r="12">
          <cell r="B12">
            <v>350101</v>
          </cell>
        </row>
      </sheetData>
      <sheetData sheetId="62">
        <row r="11">
          <cell r="B11">
            <v>350101</v>
          </cell>
          <cell r="D11">
            <v>35010200001</v>
          </cell>
        </row>
        <row r="12">
          <cell r="D12">
            <v>35010200002</v>
          </cell>
        </row>
        <row r="13">
          <cell r="B13">
            <v>350102</v>
          </cell>
          <cell r="D13">
            <v>35010200003</v>
          </cell>
        </row>
        <row r="14">
          <cell r="D14">
            <v>35010200004</v>
          </cell>
        </row>
        <row r="15">
          <cell r="B15">
            <v>350103</v>
          </cell>
          <cell r="D15">
            <v>35010200005</v>
          </cell>
        </row>
        <row r="16">
          <cell r="D16">
            <v>35010200006</v>
          </cell>
        </row>
        <row r="17">
          <cell r="B17">
            <v>350104</v>
          </cell>
          <cell r="D17">
            <v>35010200007</v>
          </cell>
        </row>
        <row r="18">
          <cell r="D18">
            <v>35010200008</v>
          </cell>
        </row>
        <row r="19">
          <cell r="B19">
            <v>350105</v>
          </cell>
          <cell r="D19">
            <v>35010200009</v>
          </cell>
        </row>
        <row r="20">
          <cell r="D20">
            <v>35010200010</v>
          </cell>
        </row>
        <row r="21">
          <cell r="B21">
            <v>350106</v>
          </cell>
          <cell r="D21">
            <v>35010200011</v>
          </cell>
        </row>
        <row r="22">
          <cell r="D22">
            <v>35010200012</v>
          </cell>
        </row>
        <row r="23">
          <cell r="B23">
            <v>350107</v>
          </cell>
          <cell r="D23">
            <v>35010200013</v>
          </cell>
        </row>
        <row r="24">
          <cell r="D24">
            <v>35010200014</v>
          </cell>
        </row>
        <row r="25">
          <cell r="B25">
            <v>350108</v>
          </cell>
          <cell r="D25">
            <v>35010200015</v>
          </cell>
        </row>
        <row r="26">
          <cell r="D26">
            <v>35010200016</v>
          </cell>
        </row>
        <row r="27">
          <cell r="B27">
            <v>350109</v>
          </cell>
          <cell r="D27">
            <v>35010200017</v>
          </cell>
        </row>
        <row r="28">
          <cell r="D28">
            <v>35010200018</v>
          </cell>
        </row>
        <row r="29">
          <cell r="D29">
            <v>35010200019</v>
          </cell>
        </row>
        <row r="30">
          <cell r="D30">
            <v>35010200020</v>
          </cell>
        </row>
        <row r="31">
          <cell r="D31">
            <v>35010200021</v>
          </cell>
        </row>
        <row r="32">
          <cell r="D32">
            <v>35010200022</v>
          </cell>
        </row>
        <row r="33">
          <cell r="D33">
            <v>35010200023</v>
          </cell>
        </row>
        <row r="34">
          <cell r="D34">
            <v>35010200024</v>
          </cell>
        </row>
      </sheetData>
      <sheetData sheetId="63">
        <row r="12">
          <cell r="B12">
            <v>350101</v>
          </cell>
        </row>
      </sheetData>
      <sheetData sheetId="64"/>
      <sheetData sheetId="65">
        <row r="11">
          <cell r="B11">
            <v>350101</v>
          </cell>
        </row>
      </sheetData>
      <sheetData sheetId="66">
        <row r="12">
          <cell r="B12">
            <v>350101</v>
          </cell>
        </row>
      </sheetData>
      <sheetData sheetId="67">
        <row r="12">
          <cell r="B12">
            <v>350101</v>
          </cell>
        </row>
      </sheetData>
      <sheetData sheetId="68">
        <row r="12">
          <cell r="B12">
            <v>350101</v>
          </cell>
        </row>
      </sheetData>
      <sheetData sheetId="69">
        <row r="11">
          <cell r="D11">
            <v>35010200001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C269-C647-4C81-B9B0-2C9287932268}">
  <dimension ref="A1:U38"/>
  <sheetViews>
    <sheetView tabSelected="1" topLeftCell="K18" zoomScale="120" workbookViewId="0">
      <selection activeCell="C33" sqref="C33"/>
    </sheetView>
  </sheetViews>
  <sheetFormatPr defaultRowHeight="15" x14ac:dyDescent="0.25"/>
  <cols>
    <col min="2" max="2" width="13.140625" customWidth="1"/>
    <col min="3" max="3" width="11.85546875" customWidth="1"/>
    <col min="4" max="4" width="12" customWidth="1"/>
    <col min="5" max="5" width="12.28515625" customWidth="1"/>
    <col min="7" max="7" width="13.7109375" customWidth="1"/>
    <col min="8" max="8" width="22.7109375" customWidth="1"/>
    <col min="9" max="9" width="23.28515625" customWidth="1"/>
    <col min="10" max="10" width="13.7109375" customWidth="1"/>
  </cols>
  <sheetData>
    <row r="1" spans="1:21" x14ac:dyDescent="0.25">
      <c r="A1" s="28" t="s">
        <v>0</v>
      </c>
      <c r="B1" s="30" t="s">
        <v>22</v>
      </c>
      <c r="C1" s="28" t="s">
        <v>1</v>
      </c>
      <c r="D1" s="30" t="s">
        <v>23</v>
      </c>
      <c r="E1" s="28" t="s">
        <v>2</v>
      </c>
      <c r="F1" s="26" t="s">
        <v>3</v>
      </c>
      <c r="G1" s="28" t="s">
        <v>4</v>
      </c>
      <c r="H1" s="27"/>
      <c r="I1" s="27"/>
      <c r="J1" s="26" t="s">
        <v>5</v>
      </c>
      <c r="K1" s="28" t="s">
        <v>6</v>
      </c>
      <c r="L1" s="27"/>
      <c r="M1" s="27"/>
      <c r="N1" s="27"/>
      <c r="O1" s="27"/>
      <c r="P1" s="27"/>
      <c r="Q1" s="27"/>
      <c r="R1" s="27"/>
      <c r="S1" s="26" t="s">
        <v>7</v>
      </c>
      <c r="T1" s="29"/>
      <c r="U1" s="27"/>
    </row>
    <row r="2" spans="1:21" x14ac:dyDescent="0.25">
      <c r="A2" s="27"/>
      <c r="B2" s="30"/>
      <c r="C2" s="27"/>
      <c r="D2" s="30"/>
      <c r="E2" s="27"/>
      <c r="F2" s="27"/>
      <c r="G2" s="26" t="s">
        <v>8</v>
      </c>
      <c r="H2" s="26" t="s">
        <v>9</v>
      </c>
      <c r="I2" s="26" t="s">
        <v>10</v>
      </c>
      <c r="J2" s="27"/>
      <c r="K2" s="26" t="s">
        <v>11</v>
      </c>
      <c r="L2" s="27"/>
      <c r="M2" s="26" t="s">
        <v>12</v>
      </c>
      <c r="N2" s="27"/>
      <c r="O2" s="26" t="s">
        <v>13</v>
      </c>
      <c r="P2" s="27"/>
      <c r="Q2" s="27"/>
      <c r="R2" s="26" t="s">
        <v>14</v>
      </c>
      <c r="S2" s="27"/>
      <c r="T2" s="29"/>
      <c r="U2" s="27"/>
    </row>
    <row r="3" spans="1:21" x14ac:dyDescent="0.25">
      <c r="A3" s="27"/>
      <c r="B3" s="30"/>
      <c r="C3" s="27"/>
      <c r="D3" s="30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31.5" customHeight="1" x14ac:dyDescent="0.25">
      <c r="A4" s="27"/>
      <c r="B4" s="30"/>
      <c r="C4" s="27"/>
      <c r="D4" s="30"/>
      <c r="E4" s="27"/>
      <c r="F4" s="27"/>
      <c r="G4" s="27"/>
      <c r="H4" s="27"/>
      <c r="I4" s="27"/>
      <c r="J4" s="27"/>
      <c r="K4" s="1" t="s">
        <v>15</v>
      </c>
      <c r="L4" s="1" t="s">
        <v>16</v>
      </c>
      <c r="M4" s="1" t="s">
        <v>15</v>
      </c>
      <c r="N4" s="1" t="s">
        <v>16</v>
      </c>
      <c r="O4" s="1" t="s">
        <v>15</v>
      </c>
      <c r="P4" s="1" t="s">
        <v>16</v>
      </c>
      <c r="Q4" s="1" t="s">
        <v>17</v>
      </c>
      <c r="R4" s="27"/>
      <c r="S4" s="1" t="s">
        <v>15</v>
      </c>
      <c r="T4" s="1" t="s">
        <v>16</v>
      </c>
      <c r="U4" s="1" t="s">
        <v>17</v>
      </c>
    </row>
    <row r="5" spans="1:21" x14ac:dyDescent="0.25">
      <c r="A5" s="2">
        <v>1</v>
      </c>
      <c r="B5" s="2">
        <f>'[1]57'!B11</f>
        <v>350101</v>
      </c>
      <c r="C5" s="3" t="str">
        <f>'[1]9'!C9</f>
        <v>Donorojo</v>
      </c>
      <c r="D5" s="2">
        <f>'[1]57'!D11</f>
        <v>35010200001</v>
      </c>
      <c r="E5" s="3" t="str">
        <f>'[1]9'!E9</f>
        <v>Donorojo</v>
      </c>
      <c r="F5" s="4">
        <f>'[1]47'!H12</f>
        <v>1404</v>
      </c>
      <c r="G5" s="5">
        <v>267</v>
      </c>
      <c r="H5" s="5">
        <v>267</v>
      </c>
      <c r="I5" s="6">
        <f t="shared" ref="I5:I29" si="0">H5/G5*100</f>
        <v>100</v>
      </c>
      <c r="J5" s="4">
        <v>62</v>
      </c>
      <c r="K5" s="5">
        <v>20</v>
      </c>
      <c r="L5" s="5">
        <v>12</v>
      </c>
      <c r="M5" s="5">
        <v>0</v>
      </c>
      <c r="N5" s="5">
        <v>0</v>
      </c>
      <c r="O5" s="4">
        <f t="shared" ref="O5:P20" si="1">K5+M5</f>
        <v>20</v>
      </c>
      <c r="P5" s="4">
        <f t="shared" si="1"/>
        <v>12</v>
      </c>
      <c r="Q5" s="4">
        <f t="shared" ref="Q5:Q28" si="2">O5+P5</f>
        <v>32</v>
      </c>
      <c r="R5" s="6">
        <v>51.22</v>
      </c>
      <c r="S5" s="5">
        <v>140</v>
      </c>
      <c r="T5" s="5">
        <v>98</v>
      </c>
      <c r="U5" s="4">
        <f t="shared" ref="U5:U28" si="3">S5+T5</f>
        <v>238</v>
      </c>
    </row>
    <row r="6" spans="1:21" x14ac:dyDescent="0.25">
      <c r="A6" s="2">
        <v>2</v>
      </c>
      <c r="B6" s="2"/>
      <c r="C6" s="3"/>
      <c r="D6" s="2">
        <f>'[1]57'!D12</f>
        <v>35010200002</v>
      </c>
      <c r="E6" s="3" t="str">
        <f>'[1]9'!E10</f>
        <v>Kalak</v>
      </c>
      <c r="F6" s="4">
        <f>'[1]47'!H13</f>
        <v>858</v>
      </c>
      <c r="G6" s="5">
        <v>115</v>
      </c>
      <c r="H6" s="5">
        <v>112</v>
      </c>
      <c r="I6" s="6">
        <f t="shared" si="0"/>
        <v>97.391304347826093</v>
      </c>
      <c r="J6" s="4">
        <v>38</v>
      </c>
      <c r="K6" s="5">
        <v>5</v>
      </c>
      <c r="L6" s="5">
        <v>4</v>
      </c>
      <c r="M6" s="5">
        <v>0</v>
      </c>
      <c r="N6" s="5">
        <v>0</v>
      </c>
      <c r="O6" s="4">
        <f t="shared" si="1"/>
        <v>5</v>
      </c>
      <c r="P6" s="4">
        <f t="shared" si="1"/>
        <v>4</v>
      </c>
      <c r="Q6" s="4">
        <f t="shared" si="2"/>
        <v>9</v>
      </c>
      <c r="R6" s="6">
        <v>23.57</v>
      </c>
      <c r="S6" s="5">
        <v>51</v>
      </c>
      <c r="T6" s="5">
        <v>56</v>
      </c>
      <c r="U6" s="4">
        <f t="shared" si="3"/>
        <v>107</v>
      </c>
    </row>
    <row r="7" spans="1:21" x14ac:dyDescent="0.25">
      <c r="A7" s="2">
        <v>3</v>
      </c>
      <c r="B7" s="2">
        <f>'[1]57'!B13</f>
        <v>350102</v>
      </c>
      <c r="C7" s="3" t="str">
        <f>'[1]9'!C11</f>
        <v>Punung</v>
      </c>
      <c r="D7" s="2">
        <f>'[1]57'!D13</f>
        <v>35010200003</v>
      </c>
      <c r="E7" s="3" t="str">
        <f>'[1]9'!E11</f>
        <v>Punung</v>
      </c>
      <c r="F7" s="4">
        <f>'[1]47'!H14</f>
        <v>1382</v>
      </c>
      <c r="G7" s="5">
        <v>284</v>
      </c>
      <c r="H7" s="5">
        <v>284</v>
      </c>
      <c r="I7" s="6">
        <f t="shared" si="0"/>
        <v>100</v>
      </c>
      <c r="J7" s="4">
        <v>61</v>
      </c>
      <c r="K7" s="5">
        <v>0</v>
      </c>
      <c r="L7" s="5">
        <v>0</v>
      </c>
      <c r="M7" s="5">
        <v>0</v>
      </c>
      <c r="N7" s="5">
        <v>0</v>
      </c>
      <c r="O7" s="4">
        <f t="shared" si="1"/>
        <v>0</v>
      </c>
      <c r="P7" s="4">
        <f t="shared" si="1"/>
        <v>0</v>
      </c>
      <c r="Q7" s="4">
        <f t="shared" si="2"/>
        <v>0</v>
      </c>
      <c r="R7" s="6">
        <v>0</v>
      </c>
      <c r="S7" s="5">
        <v>104</v>
      </c>
      <c r="T7" s="5">
        <v>141</v>
      </c>
      <c r="U7" s="4">
        <f t="shared" si="3"/>
        <v>245</v>
      </c>
    </row>
    <row r="8" spans="1:21" x14ac:dyDescent="0.25">
      <c r="A8" s="2">
        <v>4</v>
      </c>
      <c r="B8" s="2"/>
      <c r="C8" s="3"/>
      <c r="D8" s="2">
        <f>'[1]57'!D14</f>
        <v>35010200004</v>
      </c>
      <c r="E8" s="3" t="str">
        <f>'[1]9'!E12</f>
        <v>Gondosari</v>
      </c>
      <c r="F8" s="4">
        <f>'[1]47'!H15</f>
        <v>802</v>
      </c>
      <c r="G8" s="5">
        <v>261</v>
      </c>
      <c r="H8" s="5">
        <v>260</v>
      </c>
      <c r="I8" s="6">
        <f t="shared" si="0"/>
        <v>99.616858237547888</v>
      </c>
      <c r="J8" s="4">
        <v>36</v>
      </c>
      <c r="K8" s="5">
        <v>4</v>
      </c>
      <c r="L8" s="5">
        <v>2</v>
      </c>
      <c r="M8" s="5">
        <v>0</v>
      </c>
      <c r="N8" s="5">
        <v>0</v>
      </c>
      <c r="O8" s="4">
        <f t="shared" si="1"/>
        <v>4</v>
      </c>
      <c r="P8" s="4">
        <f t="shared" si="1"/>
        <v>2</v>
      </c>
      <c r="Q8" s="4">
        <f t="shared" si="2"/>
        <v>6</v>
      </c>
      <c r="R8" s="6">
        <v>16.809999999999999</v>
      </c>
      <c r="S8" s="5">
        <v>126</v>
      </c>
      <c r="T8" s="5">
        <v>142</v>
      </c>
      <c r="U8" s="4">
        <f t="shared" si="3"/>
        <v>268</v>
      </c>
    </row>
    <row r="9" spans="1:21" x14ac:dyDescent="0.25">
      <c r="A9" s="2">
        <v>5</v>
      </c>
      <c r="B9" s="2">
        <f>'[1]57'!B15</f>
        <v>350103</v>
      </c>
      <c r="C9" s="3" t="str">
        <f>'[1]9'!C13</f>
        <v>Pringkuku</v>
      </c>
      <c r="D9" s="2">
        <f>'[1]57'!D15</f>
        <v>35010200005</v>
      </c>
      <c r="E9" s="3" t="str">
        <f>'[1]9'!E13</f>
        <v>Pringkuku</v>
      </c>
      <c r="F9" s="4">
        <f>'[1]47'!H16</f>
        <v>1303</v>
      </c>
      <c r="G9" s="5">
        <v>35</v>
      </c>
      <c r="H9" s="5">
        <v>35</v>
      </c>
      <c r="I9" s="6">
        <f t="shared" si="0"/>
        <v>100</v>
      </c>
      <c r="J9" s="4">
        <v>58</v>
      </c>
      <c r="K9" s="5">
        <v>17</v>
      </c>
      <c r="L9" s="5">
        <v>8</v>
      </c>
      <c r="M9" s="5">
        <v>0</v>
      </c>
      <c r="N9" s="5">
        <v>0</v>
      </c>
      <c r="O9" s="4">
        <f t="shared" si="1"/>
        <v>17</v>
      </c>
      <c r="P9" s="4">
        <f t="shared" si="1"/>
        <v>8</v>
      </c>
      <c r="Q9" s="4">
        <f t="shared" si="2"/>
        <v>25</v>
      </c>
      <c r="R9" s="6">
        <v>43.12</v>
      </c>
      <c r="S9" s="5">
        <v>63</v>
      </c>
      <c r="T9" s="5">
        <v>60</v>
      </c>
      <c r="U9" s="4">
        <f t="shared" si="3"/>
        <v>123</v>
      </c>
    </row>
    <row r="10" spans="1:21" x14ac:dyDescent="0.25">
      <c r="A10" s="2">
        <v>6</v>
      </c>
      <c r="B10" s="2"/>
      <c r="C10" s="3"/>
      <c r="D10" s="2">
        <f>'[1]57'!D16</f>
        <v>35010200006</v>
      </c>
      <c r="E10" s="3" t="str">
        <f>'[1]9'!E14</f>
        <v>Candi</v>
      </c>
      <c r="F10" s="4">
        <f>'[1]47'!H17</f>
        <v>645</v>
      </c>
      <c r="G10" s="5">
        <v>99</v>
      </c>
      <c r="H10" s="5">
        <v>99</v>
      </c>
      <c r="I10" s="6">
        <f t="shared" si="0"/>
        <v>100</v>
      </c>
      <c r="J10" s="4">
        <v>29</v>
      </c>
      <c r="K10" s="5">
        <v>0</v>
      </c>
      <c r="L10" s="5">
        <v>0</v>
      </c>
      <c r="M10" s="5">
        <v>0</v>
      </c>
      <c r="N10" s="5">
        <v>0</v>
      </c>
      <c r="O10" s="4">
        <f t="shared" si="1"/>
        <v>0</v>
      </c>
      <c r="P10" s="4">
        <f t="shared" si="1"/>
        <v>0</v>
      </c>
      <c r="Q10" s="4">
        <f t="shared" si="2"/>
        <v>0</v>
      </c>
      <c r="R10" s="6">
        <v>0</v>
      </c>
      <c r="S10" s="5">
        <v>55</v>
      </c>
      <c r="T10" s="5">
        <v>42</v>
      </c>
      <c r="U10" s="4">
        <f t="shared" si="3"/>
        <v>97</v>
      </c>
    </row>
    <row r="11" spans="1:21" x14ac:dyDescent="0.25">
      <c r="A11" s="2">
        <v>7</v>
      </c>
      <c r="B11" s="2">
        <f>'[1]57'!B17</f>
        <v>350104</v>
      </c>
      <c r="C11" s="3" t="str">
        <f>'[1]9'!C15</f>
        <v>Pacitan</v>
      </c>
      <c r="D11" s="2">
        <f>'[1]57'!D17</f>
        <v>35010200007</v>
      </c>
      <c r="E11" s="3" t="str">
        <f>'[1]9'!E15</f>
        <v>Pacitan</v>
      </c>
      <c r="F11" s="4">
        <f>'[1]47'!H18</f>
        <v>1501</v>
      </c>
      <c r="G11" s="5">
        <v>227</v>
      </c>
      <c r="H11" s="5">
        <v>227</v>
      </c>
      <c r="I11" s="6">
        <f t="shared" si="0"/>
        <v>100</v>
      </c>
      <c r="J11" s="4">
        <v>67</v>
      </c>
      <c r="K11" s="5">
        <v>2</v>
      </c>
      <c r="L11" s="5">
        <v>3</v>
      </c>
      <c r="M11" s="5">
        <v>0</v>
      </c>
      <c r="N11" s="5">
        <v>0</v>
      </c>
      <c r="O11" s="4">
        <f t="shared" si="1"/>
        <v>2</v>
      </c>
      <c r="P11" s="4">
        <f t="shared" si="1"/>
        <v>3</v>
      </c>
      <c r="Q11" s="4">
        <f t="shared" si="2"/>
        <v>5</v>
      </c>
      <c r="R11" s="6">
        <v>7.49</v>
      </c>
      <c r="S11" s="5">
        <v>125</v>
      </c>
      <c r="T11" s="5">
        <v>97</v>
      </c>
      <c r="U11" s="4">
        <f t="shared" si="3"/>
        <v>222</v>
      </c>
    </row>
    <row r="12" spans="1:21" x14ac:dyDescent="0.25">
      <c r="A12" s="2">
        <v>8</v>
      </c>
      <c r="B12" s="2"/>
      <c r="C12" s="3"/>
      <c r="D12" s="2">
        <f>'[1]57'!D18</f>
        <v>35010200008</v>
      </c>
      <c r="E12" s="3" t="str">
        <f>'[1]9'!E16</f>
        <v>Tanjungsari</v>
      </c>
      <c r="F12" s="4">
        <f>'[1]47'!H19</f>
        <v>3268</v>
      </c>
      <c r="G12" s="5">
        <v>522</v>
      </c>
      <c r="H12" s="5">
        <v>522</v>
      </c>
      <c r="I12" s="6">
        <f t="shared" si="0"/>
        <v>100</v>
      </c>
      <c r="J12" s="4">
        <v>145</v>
      </c>
      <c r="K12" s="5">
        <v>30</v>
      </c>
      <c r="L12" s="5">
        <v>24</v>
      </c>
      <c r="M12" s="5">
        <v>0</v>
      </c>
      <c r="N12" s="5">
        <v>0</v>
      </c>
      <c r="O12" s="4">
        <f t="shared" si="1"/>
        <v>30</v>
      </c>
      <c r="P12" s="4">
        <f t="shared" si="1"/>
        <v>24</v>
      </c>
      <c r="Q12" s="4">
        <f t="shared" si="2"/>
        <v>54</v>
      </c>
      <c r="R12" s="6">
        <v>37.130000000000003</v>
      </c>
      <c r="S12" s="5">
        <v>231</v>
      </c>
      <c r="T12" s="5">
        <v>240</v>
      </c>
      <c r="U12" s="4">
        <f t="shared" si="3"/>
        <v>471</v>
      </c>
    </row>
    <row r="13" spans="1:21" x14ac:dyDescent="0.25">
      <c r="A13" s="2">
        <v>9</v>
      </c>
      <c r="B13" s="2">
        <f>'[1]57'!B19</f>
        <v>350105</v>
      </c>
      <c r="C13" s="3" t="str">
        <f>'[1]9'!C17</f>
        <v>Kebonagung</v>
      </c>
      <c r="D13" s="2">
        <f>'[1]57'!D19</f>
        <v>35010200009</v>
      </c>
      <c r="E13" s="3" t="str">
        <f>'[1]9'!E17</f>
        <v>Kebonagung</v>
      </c>
      <c r="F13" s="4">
        <f>'[1]47'!H20</f>
        <v>1602</v>
      </c>
      <c r="G13" s="5">
        <v>234</v>
      </c>
      <c r="H13" s="5">
        <v>233</v>
      </c>
      <c r="I13" s="6">
        <f t="shared" si="0"/>
        <v>99.572649572649567</v>
      </c>
      <c r="J13" s="4">
        <v>71</v>
      </c>
      <c r="K13" s="5">
        <v>9</v>
      </c>
      <c r="L13" s="5">
        <v>7</v>
      </c>
      <c r="M13" s="5">
        <v>0</v>
      </c>
      <c r="N13" s="5">
        <v>0</v>
      </c>
      <c r="O13" s="4">
        <f t="shared" si="1"/>
        <v>9</v>
      </c>
      <c r="P13" s="4">
        <f t="shared" si="1"/>
        <v>7</v>
      </c>
      <c r="Q13" s="4">
        <f t="shared" si="2"/>
        <v>16</v>
      </c>
      <c r="R13" s="6">
        <v>22.44</v>
      </c>
      <c r="S13" s="5">
        <v>134</v>
      </c>
      <c r="T13" s="5">
        <v>94</v>
      </c>
      <c r="U13" s="4">
        <f t="shared" si="3"/>
        <v>228</v>
      </c>
    </row>
    <row r="14" spans="1:21" x14ac:dyDescent="0.25">
      <c r="A14" s="2">
        <v>10</v>
      </c>
      <c r="B14" s="2"/>
      <c r="C14" s="3"/>
      <c r="D14" s="2">
        <f>'[1]57'!D20</f>
        <v>35010200010</v>
      </c>
      <c r="E14" s="3" t="str">
        <f>'[1]9'!E18</f>
        <v>Ketrowonojoyo</v>
      </c>
      <c r="F14" s="4">
        <f>'[1]47'!H21</f>
        <v>1230</v>
      </c>
      <c r="G14" s="5">
        <v>298</v>
      </c>
      <c r="H14" s="5">
        <v>298</v>
      </c>
      <c r="I14" s="6">
        <f t="shared" si="0"/>
        <v>100</v>
      </c>
      <c r="J14" s="4">
        <v>55</v>
      </c>
      <c r="K14" s="5">
        <v>7</v>
      </c>
      <c r="L14" s="5">
        <v>4</v>
      </c>
      <c r="M14" s="5">
        <v>1</v>
      </c>
      <c r="N14" s="5">
        <v>0</v>
      </c>
      <c r="O14" s="4">
        <f t="shared" si="1"/>
        <v>8</v>
      </c>
      <c r="P14" s="4">
        <f t="shared" si="1"/>
        <v>4</v>
      </c>
      <c r="Q14" s="4">
        <f t="shared" si="2"/>
        <v>12</v>
      </c>
      <c r="R14" s="6">
        <v>21.92</v>
      </c>
      <c r="S14" s="5">
        <v>169</v>
      </c>
      <c r="T14" s="5">
        <v>117</v>
      </c>
      <c r="U14" s="4">
        <f t="shared" si="3"/>
        <v>286</v>
      </c>
    </row>
    <row r="15" spans="1:21" x14ac:dyDescent="0.25">
      <c r="A15" s="2">
        <v>11</v>
      </c>
      <c r="B15" s="2">
        <f>'[1]57'!B21</f>
        <v>350106</v>
      </c>
      <c r="C15" s="3" t="str">
        <f>'[1]9'!C19</f>
        <v>Arjosari</v>
      </c>
      <c r="D15" s="2">
        <f>'[1]57'!D21</f>
        <v>35010200011</v>
      </c>
      <c r="E15" s="3" t="str">
        <f>'[1]9'!E19</f>
        <v>Arjosari</v>
      </c>
      <c r="F15" s="4">
        <f>'[1]47'!H22</f>
        <v>1939</v>
      </c>
      <c r="G15" s="5">
        <v>75</v>
      </c>
      <c r="H15" s="5">
        <v>75</v>
      </c>
      <c r="I15" s="6">
        <f t="shared" si="0"/>
        <v>100</v>
      </c>
      <c r="J15" s="4">
        <v>86</v>
      </c>
      <c r="K15" s="5">
        <v>12</v>
      </c>
      <c r="L15" s="5">
        <v>4</v>
      </c>
      <c r="M15" s="5">
        <v>0</v>
      </c>
      <c r="N15" s="5">
        <v>0</v>
      </c>
      <c r="O15" s="4">
        <f t="shared" si="1"/>
        <v>12</v>
      </c>
      <c r="P15" s="4">
        <f t="shared" si="1"/>
        <v>4</v>
      </c>
      <c r="Q15" s="4">
        <f t="shared" si="2"/>
        <v>16</v>
      </c>
      <c r="R15" s="6">
        <v>18.54</v>
      </c>
      <c r="S15" s="5">
        <v>24</v>
      </c>
      <c r="T15" s="5">
        <v>35</v>
      </c>
      <c r="U15" s="4">
        <f t="shared" si="3"/>
        <v>59</v>
      </c>
    </row>
    <row r="16" spans="1:21" x14ac:dyDescent="0.25">
      <c r="A16" s="2">
        <v>12</v>
      </c>
      <c r="B16" s="2"/>
      <c r="C16" s="3"/>
      <c r="D16" s="2">
        <f>'[1]57'!D22</f>
        <v>35010200012</v>
      </c>
      <c r="E16" s="3" t="str">
        <f>'[1]9'!E20</f>
        <v>Kedungbendo</v>
      </c>
      <c r="F16" s="4">
        <f>'[1]47'!H23</f>
        <v>592</v>
      </c>
      <c r="G16" s="5">
        <v>48</v>
      </c>
      <c r="H16" s="5">
        <v>48</v>
      </c>
      <c r="I16" s="6">
        <f t="shared" si="0"/>
        <v>100</v>
      </c>
      <c r="J16" s="4">
        <v>26</v>
      </c>
      <c r="K16" s="5">
        <v>9</v>
      </c>
      <c r="L16" s="5">
        <v>11</v>
      </c>
      <c r="M16" s="5">
        <v>0</v>
      </c>
      <c r="N16" s="5">
        <v>0</v>
      </c>
      <c r="O16" s="4">
        <f t="shared" si="1"/>
        <v>9</v>
      </c>
      <c r="P16" s="4">
        <f t="shared" si="1"/>
        <v>11</v>
      </c>
      <c r="Q16" s="4">
        <f t="shared" si="2"/>
        <v>20</v>
      </c>
      <c r="R16" s="6">
        <v>75.92</v>
      </c>
      <c r="S16" s="5">
        <v>14</v>
      </c>
      <c r="T16" s="5">
        <v>14</v>
      </c>
      <c r="U16" s="4">
        <f t="shared" si="3"/>
        <v>28</v>
      </c>
    </row>
    <row r="17" spans="1:21" x14ac:dyDescent="0.25">
      <c r="A17" s="2">
        <v>13</v>
      </c>
      <c r="B17" s="2">
        <f>'[1]57'!B23</f>
        <v>350107</v>
      </c>
      <c r="C17" s="3" t="str">
        <f>'[1]9'!C21</f>
        <v>Nawangan</v>
      </c>
      <c r="D17" s="2">
        <f>'[1]57'!D23</f>
        <v>35010200013</v>
      </c>
      <c r="E17" s="3" t="str">
        <f>'[1]9'!E21</f>
        <v>Nawangan</v>
      </c>
      <c r="F17" s="4">
        <f>'[1]47'!H24</f>
        <v>1705</v>
      </c>
      <c r="G17" s="5">
        <v>269</v>
      </c>
      <c r="H17" s="5">
        <v>269</v>
      </c>
      <c r="I17" s="6">
        <f t="shared" si="0"/>
        <v>100</v>
      </c>
      <c r="J17" s="4">
        <v>76</v>
      </c>
      <c r="K17" s="5">
        <v>37</v>
      </c>
      <c r="L17" s="5">
        <v>39</v>
      </c>
      <c r="M17" s="5">
        <v>0</v>
      </c>
      <c r="N17" s="5">
        <v>0</v>
      </c>
      <c r="O17" s="4">
        <f t="shared" si="1"/>
        <v>37</v>
      </c>
      <c r="P17" s="4">
        <f t="shared" si="1"/>
        <v>39</v>
      </c>
      <c r="Q17" s="4">
        <f t="shared" si="2"/>
        <v>76</v>
      </c>
      <c r="R17" s="6">
        <v>100.17</v>
      </c>
      <c r="S17" s="5">
        <v>93</v>
      </c>
      <c r="T17" s="5">
        <v>83</v>
      </c>
      <c r="U17" s="4">
        <f t="shared" si="3"/>
        <v>176</v>
      </c>
    </row>
    <row r="18" spans="1:21" x14ac:dyDescent="0.25">
      <c r="A18" s="2">
        <v>14</v>
      </c>
      <c r="B18" s="2"/>
      <c r="C18" s="3"/>
      <c r="D18" s="2">
        <f>'[1]57'!D24</f>
        <v>35010200014</v>
      </c>
      <c r="E18" s="3" t="str">
        <f>'[1]9'!E22</f>
        <v>Pakis Baru</v>
      </c>
      <c r="F18" s="4">
        <f>'[1]47'!H25</f>
        <v>1378</v>
      </c>
      <c r="G18" s="5">
        <v>46</v>
      </c>
      <c r="H18" s="5">
        <v>46</v>
      </c>
      <c r="I18" s="6">
        <f t="shared" si="0"/>
        <v>100</v>
      </c>
      <c r="J18" s="4">
        <v>61</v>
      </c>
      <c r="K18" s="5">
        <v>2</v>
      </c>
      <c r="L18" s="5">
        <v>2</v>
      </c>
      <c r="M18" s="5">
        <v>0</v>
      </c>
      <c r="N18" s="5">
        <v>0</v>
      </c>
      <c r="O18" s="4">
        <f t="shared" si="1"/>
        <v>2</v>
      </c>
      <c r="P18" s="4">
        <f t="shared" si="1"/>
        <v>2</v>
      </c>
      <c r="Q18" s="4">
        <f t="shared" si="2"/>
        <v>4</v>
      </c>
      <c r="R18" s="6">
        <v>6.52</v>
      </c>
      <c r="S18" s="5">
        <v>21</v>
      </c>
      <c r="T18" s="5">
        <v>17</v>
      </c>
      <c r="U18" s="4">
        <f t="shared" si="3"/>
        <v>38</v>
      </c>
    </row>
    <row r="19" spans="1:21" x14ac:dyDescent="0.25">
      <c r="A19" s="2">
        <v>15</v>
      </c>
      <c r="B19" s="2">
        <f>'[1]57'!B25</f>
        <v>350108</v>
      </c>
      <c r="C19" s="3" t="str">
        <f>'[1]9'!C23</f>
        <v>Bandar</v>
      </c>
      <c r="D19" s="2">
        <f>'[1]57'!D25</f>
        <v>35010200015</v>
      </c>
      <c r="E19" s="3" t="str">
        <f>'[1]9'!E23</f>
        <v>Bandar</v>
      </c>
      <c r="F19" s="4">
        <f>'[1]47'!H26</f>
        <v>1347</v>
      </c>
      <c r="G19" s="5">
        <v>7</v>
      </c>
      <c r="H19" s="5">
        <v>7</v>
      </c>
      <c r="I19" s="6">
        <f t="shared" si="0"/>
        <v>100</v>
      </c>
      <c r="J19" s="4">
        <v>60</v>
      </c>
      <c r="K19" s="5">
        <v>0</v>
      </c>
      <c r="L19" s="5">
        <v>0</v>
      </c>
      <c r="M19" s="5">
        <v>0</v>
      </c>
      <c r="N19" s="5">
        <v>0</v>
      </c>
      <c r="O19" s="4">
        <f t="shared" si="1"/>
        <v>0</v>
      </c>
      <c r="P19" s="4">
        <f t="shared" si="1"/>
        <v>0</v>
      </c>
      <c r="Q19" s="4">
        <f t="shared" si="2"/>
        <v>0</v>
      </c>
      <c r="R19" s="6">
        <v>0</v>
      </c>
      <c r="S19" s="5">
        <v>1</v>
      </c>
      <c r="T19" s="5">
        <v>7</v>
      </c>
      <c r="U19" s="4">
        <f t="shared" si="3"/>
        <v>8</v>
      </c>
    </row>
    <row r="20" spans="1:21" x14ac:dyDescent="0.25">
      <c r="A20" s="2">
        <v>16</v>
      </c>
      <c r="B20" s="2"/>
      <c r="C20" s="3"/>
      <c r="D20" s="2">
        <f>'[1]57'!D26</f>
        <v>35010200016</v>
      </c>
      <c r="E20" s="3" t="str">
        <f>'[1]9'!E24</f>
        <v>Jeruk</v>
      </c>
      <c r="F20" s="4">
        <f>'[1]47'!H27</f>
        <v>1316</v>
      </c>
      <c r="G20" s="5">
        <v>357</v>
      </c>
      <c r="H20" s="5">
        <v>240</v>
      </c>
      <c r="I20" s="6">
        <f t="shared" si="0"/>
        <v>67.226890756302524</v>
      </c>
      <c r="J20" s="4">
        <v>59</v>
      </c>
      <c r="K20" s="5">
        <v>22</v>
      </c>
      <c r="L20" s="5">
        <v>21</v>
      </c>
      <c r="M20" s="5">
        <v>0</v>
      </c>
      <c r="N20" s="5">
        <v>0</v>
      </c>
      <c r="O20" s="4">
        <f t="shared" si="1"/>
        <v>22</v>
      </c>
      <c r="P20" s="4">
        <f t="shared" si="1"/>
        <v>21</v>
      </c>
      <c r="Q20" s="4">
        <f t="shared" si="2"/>
        <v>43</v>
      </c>
      <c r="R20" s="6">
        <v>73.430000000000007</v>
      </c>
      <c r="S20" s="5">
        <v>172</v>
      </c>
      <c r="T20" s="5">
        <v>141</v>
      </c>
      <c r="U20" s="4">
        <f t="shared" si="3"/>
        <v>313</v>
      </c>
    </row>
    <row r="21" spans="1:21" x14ac:dyDescent="0.25">
      <c r="A21" s="2">
        <v>17</v>
      </c>
      <c r="B21" s="2">
        <f>'[1]57'!B27</f>
        <v>350109</v>
      </c>
      <c r="C21" s="3" t="str">
        <f>'[1]9'!C25</f>
        <v>Tegalombo</v>
      </c>
      <c r="D21" s="2">
        <f>'[1]57'!D27</f>
        <v>35010200017</v>
      </c>
      <c r="E21" s="3" t="str">
        <f>'[1]9'!E25</f>
        <v>Tegalombo</v>
      </c>
      <c r="F21" s="4">
        <f>'[1]47'!H28</f>
        <v>2075</v>
      </c>
      <c r="G21" s="5">
        <v>151</v>
      </c>
      <c r="H21" s="5">
        <v>151</v>
      </c>
      <c r="I21" s="6">
        <f t="shared" si="0"/>
        <v>100</v>
      </c>
      <c r="J21" s="4">
        <v>92</v>
      </c>
      <c r="K21" s="5">
        <v>3</v>
      </c>
      <c r="L21" s="5">
        <v>6</v>
      </c>
      <c r="M21" s="5">
        <v>0</v>
      </c>
      <c r="N21" s="5">
        <v>0</v>
      </c>
      <c r="O21" s="4">
        <f t="shared" ref="O21:P28" si="4">K21+M21</f>
        <v>3</v>
      </c>
      <c r="P21" s="4">
        <f t="shared" si="4"/>
        <v>6</v>
      </c>
      <c r="Q21" s="4">
        <f t="shared" si="2"/>
        <v>9</v>
      </c>
      <c r="R21" s="6">
        <v>9.75</v>
      </c>
      <c r="S21" s="5">
        <v>79</v>
      </c>
      <c r="T21" s="5">
        <v>65</v>
      </c>
      <c r="U21" s="4">
        <f t="shared" si="3"/>
        <v>144</v>
      </c>
    </row>
    <row r="22" spans="1:21" x14ac:dyDescent="0.25">
      <c r="A22" s="2">
        <v>18</v>
      </c>
      <c r="B22" s="2"/>
      <c r="C22" s="3"/>
      <c r="D22" s="2">
        <f>'[1]57'!D28</f>
        <v>35010200018</v>
      </c>
      <c r="E22" s="3" t="str">
        <f>'[1]9'!E26</f>
        <v>Gemaharjo</v>
      </c>
      <c r="F22" s="4">
        <f>'[1]47'!H29</f>
        <v>1145</v>
      </c>
      <c r="G22" s="5">
        <v>184</v>
      </c>
      <c r="H22" s="5">
        <v>169</v>
      </c>
      <c r="I22" s="6">
        <f t="shared" si="0"/>
        <v>91.847826086956516</v>
      </c>
      <c r="J22" s="4">
        <v>51</v>
      </c>
      <c r="K22" s="5">
        <v>5</v>
      </c>
      <c r="L22" s="5">
        <v>1</v>
      </c>
      <c r="M22" s="5">
        <v>0</v>
      </c>
      <c r="N22" s="5">
        <v>0</v>
      </c>
      <c r="O22" s="4">
        <f t="shared" si="4"/>
        <v>5</v>
      </c>
      <c r="P22" s="4">
        <f t="shared" si="4"/>
        <v>1</v>
      </c>
      <c r="Q22" s="4">
        <f t="shared" si="2"/>
        <v>6</v>
      </c>
      <c r="R22" s="6">
        <v>11.78</v>
      </c>
      <c r="S22" s="5">
        <v>103</v>
      </c>
      <c r="T22" s="5">
        <v>76</v>
      </c>
      <c r="U22" s="4">
        <f t="shared" si="3"/>
        <v>179</v>
      </c>
    </row>
    <row r="23" spans="1:21" x14ac:dyDescent="0.25">
      <c r="A23" s="2">
        <v>19</v>
      </c>
      <c r="B23" s="31">
        <v>350110</v>
      </c>
      <c r="C23" s="24" t="s">
        <v>24</v>
      </c>
      <c r="D23" s="2">
        <f>'[1]57'!D29</f>
        <v>35010200019</v>
      </c>
      <c r="E23" s="24" t="s">
        <v>24</v>
      </c>
      <c r="F23" s="25">
        <v>3659</v>
      </c>
      <c r="G23" s="5">
        <v>119</v>
      </c>
      <c r="H23" s="5">
        <v>119</v>
      </c>
      <c r="I23" s="6">
        <f t="shared" si="0"/>
        <v>100</v>
      </c>
      <c r="J23" s="4">
        <v>163</v>
      </c>
      <c r="K23" s="5">
        <v>16</v>
      </c>
      <c r="L23" s="5">
        <v>13</v>
      </c>
      <c r="M23" s="5">
        <v>0</v>
      </c>
      <c r="N23" s="5">
        <v>0</v>
      </c>
      <c r="O23" s="4">
        <f t="shared" si="4"/>
        <v>16</v>
      </c>
      <c r="P23" s="4">
        <f t="shared" si="4"/>
        <v>13</v>
      </c>
      <c r="Q23" s="4">
        <f t="shared" si="2"/>
        <v>29</v>
      </c>
      <c r="R23" s="6">
        <v>17.809999999999999</v>
      </c>
      <c r="S23" s="5">
        <v>56</v>
      </c>
      <c r="T23" s="5">
        <v>34</v>
      </c>
      <c r="U23" s="4">
        <f t="shared" si="3"/>
        <v>90</v>
      </c>
    </row>
    <row r="24" spans="1:21" x14ac:dyDescent="0.25">
      <c r="A24" s="2">
        <v>20</v>
      </c>
      <c r="B24" s="31"/>
      <c r="C24" s="24"/>
      <c r="D24" s="2">
        <f>'[1]57'!D30</f>
        <v>35010200020</v>
      </c>
      <c r="E24" s="24" t="s">
        <v>27</v>
      </c>
      <c r="F24" s="25">
        <v>1644</v>
      </c>
      <c r="G24" s="5">
        <v>242</v>
      </c>
      <c r="H24" s="5">
        <v>242</v>
      </c>
      <c r="I24" s="6">
        <f t="shared" si="0"/>
        <v>100</v>
      </c>
      <c r="J24" s="4">
        <v>73</v>
      </c>
      <c r="K24" s="5">
        <v>18</v>
      </c>
      <c r="L24" s="5">
        <v>27</v>
      </c>
      <c r="M24" s="5">
        <v>0</v>
      </c>
      <c r="N24" s="5">
        <v>0</v>
      </c>
      <c r="O24" s="4">
        <f t="shared" si="4"/>
        <v>18</v>
      </c>
      <c r="P24" s="4">
        <f t="shared" si="4"/>
        <v>27</v>
      </c>
      <c r="Q24" s="4">
        <f t="shared" si="2"/>
        <v>45</v>
      </c>
      <c r="R24" s="6">
        <v>61.51</v>
      </c>
      <c r="S24" s="5">
        <v>95</v>
      </c>
      <c r="T24" s="5">
        <v>103</v>
      </c>
      <c r="U24" s="4">
        <f t="shared" si="3"/>
        <v>198</v>
      </c>
    </row>
    <row r="25" spans="1:21" x14ac:dyDescent="0.25">
      <c r="A25" s="2">
        <v>21</v>
      </c>
      <c r="B25" s="31">
        <v>350111</v>
      </c>
      <c r="C25" s="24" t="s">
        <v>25</v>
      </c>
      <c r="D25" s="2">
        <f>'[1]57'!D31</f>
        <v>35010200021</v>
      </c>
      <c r="E25" s="24" t="s">
        <v>25</v>
      </c>
      <c r="F25" s="25">
        <v>1987</v>
      </c>
      <c r="G25" s="5">
        <v>222</v>
      </c>
      <c r="H25" s="5">
        <v>206</v>
      </c>
      <c r="I25" s="6">
        <f t="shared" si="0"/>
        <v>92.792792792792795</v>
      </c>
      <c r="J25" s="4">
        <v>88</v>
      </c>
      <c r="K25" s="5">
        <v>6</v>
      </c>
      <c r="L25" s="5">
        <v>2</v>
      </c>
      <c r="M25" s="5">
        <v>1</v>
      </c>
      <c r="N25" s="5">
        <v>0</v>
      </c>
      <c r="O25" s="4">
        <f t="shared" si="4"/>
        <v>7</v>
      </c>
      <c r="P25" s="4">
        <f t="shared" si="4"/>
        <v>2</v>
      </c>
      <c r="Q25" s="4">
        <f t="shared" si="2"/>
        <v>9</v>
      </c>
      <c r="R25" s="6">
        <v>10.18</v>
      </c>
      <c r="S25" s="5">
        <v>126</v>
      </c>
      <c r="T25" s="5">
        <v>93</v>
      </c>
      <c r="U25" s="4">
        <f t="shared" si="3"/>
        <v>219</v>
      </c>
    </row>
    <row r="26" spans="1:21" x14ac:dyDescent="0.25">
      <c r="A26" s="2">
        <v>22</v>
      </c>
      <c r="B26" s="31"/>
      <c r="C26" s="24"/>
      <c r="D26" s="2">
        <f>'[1]57'!D32</f>
        <v>35010200022</v>
      </c>
      <c r="E26" s="24" t="s">
        <v>28</v>
      </c>
      <c r="F26" s="24">
        <v>963</v>
      </c>
      <c r="G26" s="5">
        <v>351</v>
      </c>
      <c r="H26" s="5">
        <v>350</v>
      </c>
      <c r="I26" s="6">
        <f t="shared" si="0"/>
        <v>99.715099715099726</v>
      </c>
      <c r="J26" s="4">
        <v>43</v>
      </c>
      <c r="K26" s="5">
        <v>10</v>
      </c>
      <c r="L26" s="5">
        <v>14</v>
      </c>
      <c r="M26" s="5">
        <v>0</v>
      </c>
      <c r="N26" s="5">
        <v>0</v>
      </c>
      <c r="O26" s="4">
        <f t="shared" si="4"/>
        <v>10</v>
      </c>
      <c r="P26" s="4">
        <f t="shared" si="4"/>
        <v>14</v>
      </c>
      <c r="Q26" s="4">
        <f t="shared" si="2"/>
        <v>24</v>
      </c>
      <c r="R26" s="6">
        <v>56</v>
      </c>
      <c r="S26" s="5">
        <v>135</v>
      </c>
      <c r="T26" s="5">
        <v>179</v>
      </c>
      <c r="U26" s="4">
        <f t="shared" si="3"/>
        <v>314</v>
      </c>
    </row>
    <row r="27" spans="1:21" x14ac:dyDescent="0.25">
      <c r="A27" s="2">
        <v>23</v>
      </c>
      <c r="B27" s="31">
        <v>350112</v>
      </c>
      <c r="C27" s="24" t="s">
        <v>26</v>
      </c>
      <c r="D27" s="2">
        <f>'[1]57'!D33</f>
        <v>35010200023</v>
      </c>
      <c r="E27" s="24" t="s">
        <v>26</v>
      </c>
      <c r="F27" s="25">
        <v>1322</v>
      </c>
      <c r="G27" s="5">
        <v>90</v>
      </c>
      <c r="H27" s="5">
        <v>77</v>
      </c>
      <c r="I27" s="6">
        <f t="shared" si="0"/>
        <v>85.555555555555557</v>
      </c>
      <c r="J27" s="4">
        <v>59</v>
      </c>
      <c r="K27" s="5">
        <v>2</v>
      </c>
      <c r="L27" s="5">
        <v>0</v>
      </c>
      <c r="M27" s="5">
        <v>0</v>
      </c>
      <c r="N27" s="5">
        <v>0</v>
      </c>
      <c r="O27" s="4">
        <f t="shared" si="4"/>
        <v>2</v>
      </c>
      <c r="P27" s="4">
        <f t="shared" si="4"/>
        <v>0</v>
      </c>
      <c r="Q27" s="4">
        <f t="shared" si="2"/>
        <v>2</v>
      </c>
      <c r="R27" s="6">
        <v>3.4</v>
      </c>
      <c r="S27" s="5">
        <v>25</v>
      </c>
      <c r="T27" s="5">
        <v>31</v>
      </c>
      <c r="U27" s="4">
        <f t="shared" si="3"/>
        <v>56</v>
      </c>
    </row>
    <row r="28" spans="1:21" x14ac:dyDescent="0.25">
      <c r="A28" s="2">
        <v>24</v>
      </c>
      <c r="B28" s="24"/>
      <c r="C28" s="24"/>
      <c r="D28" s="2">
        <f>'[1]57'!D34</f>
        <v>35010200024</v>
      </c>
      <c r="E28" s="24" t="s">
        <v>29</v>
      </c>
      <c r="F28" s="24">
        <v>734</v>
      </c>
      <c r="G28" s="5">
        <v>131</v>
      </c>
      <c r="H28" s="5">
        <v>131</v>
      </c>
      <c r="I28" s="6">
        <f t="shared" si="0"/>
        <v>100</v>
      </c>
      <c r="J28" s="4">
        <v>33</v>
      </c>
      <c r="K28" s="5">
        <v>0</v>
      </c>
      <c r="L28" s="5">
        <v>4</v>
      </c>
      <c r="M28" s="5">
        <v>0</v>
      </c>
      <c r="N28" s="5">
        <v>0</v>
      </c>
      <c r="O28" s="4">
        <f t="shared" si="4"/>
        <v>0</v>
      </c>
      <c r="P28" s="4">
        <f t="shared" si="4"/>
        <v>4</v>
      </c>
      <c r="Q28" s="4">
        <f t="shared" si="2"/>
        <v>4</v>
      </c>
      <c r="R28" s="6">
        <v>12.25</v>
      </c>
      <c r="S28" s="5">
        <v>64</v>
      </c>
      <c r="T28" s="5">
        <v>90</v>
      </c>
      <c r="U28" s="4">
        <f t="shared" si="3"/>
        <v>154</v>
      </c>
    </row>
    <row r="29" spans="1:21" x14ac:dyDescent="0.25">
      <c r="A29" s="7" t="s">
        <v>18</v>
      </c>
      <c r="B29" s="8"/>
      <c r="C29" s="8"/>
      <c r="D29" s="8"/>
      <c r="E29" s="9"/>
      <c r="F29" s="10">
        <f>SUM(F5:F28)</f>
        <v>35801</v>
      </c>
      <c r="G29" s="10">
        <f t="shared" ref="G29:H29" si="5">SUM(G5:G28)</f>
        <v>4634</v>
      </c>
      <c r="H29" s="10">
        <f t="shared" si="5"/>
        <v>4467</v>
      </c>
      <c r="I29" s="11">
        <f t="shared" si="0"/>
        <v>96.39620198532586</v>
      </c>
      <c r="J29" s="10">
        <f>SUM(J5:J28)</f>
        <v>1592</v>
      </c>
      <c r="K29" s="10">
        <f t="shared" ref="K29:Q29" si="6">SUM(K5:K28)</f>
        <v>236</v>
      </c>
      <c r="L29" s="10">
        <f t="shared" si="6"/>
        <v>208</v>
      </c>
      <c r="M29" s="10">
        <f t="shared" si="6"/>
        <v>2</v>
      </c>
      <c r="N29" s="10">
        <f t="shared" si="6"/>
        <v>0</v>
      </c>
      <c r="O29" s="10">
        <f t="shared" si="6"/>
        <v>238</v>
      </c>
      <c r="P29" s="10">
        <f t="shared" si="6"/>
        <v>208</v>
      </c>
      <c r="Q29" s="10">
        <f t="shared" si="6"/>
        <v>446</v>
      </c>
      <c r="R29" s="11">
        <v>27.99</v>
      </c>
      <c r="S29" s="10">
        <f t="shared" ref="S29:U29" si="7">SUM(S5:S28)</f>
        <v>2206</v>
      </c>
      <c r="T29" s="10">
        <f t="shared" si="7"/>
        <v>2055</v>
      </c>
      <c r="U29" s="10">
        <f t="shared" si="7"/>
        <v>4261</v>
      </c>
    </row>
    <row r="30" spans="1:21" x14ac:dyDescent="0.25">
      <c r="A30" s="7" t="s">
        <v>19</v>
      </c>
      <c r="B30" s="8"/>
      <c r="C30" s="8"/>
      <c r="D30" s="8"/>
      <c r="E30" s="9"/>
      <c r="F30" s="12">
        <v>4.45</v>
      </c>
      <c r="G30" s="13">
        <v>0</v>
      </c>
      <c r="H30" s="13">
        <v>0</v>
      </c>
      <c r="I30" s="14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4">
        <v>0</v>
      </c>
      <c r="S30" s="13">
        <v>0</v>
      </c>
      <c r="T30" s="13">
        <v>0</v>
      </c>
      <c r="U30" s="13">
        <v>0</v>
      </c>
    </row>
    <row r="31" spans="1:21" x14ac:dyDescent="0.25">
      <c r="A31" s="7" t="s">
        <v>20</v>
      </c>
      <c r="B31" s="8"/>
      <c r="C31" s="8"/>
      <c r="D31" s="8"/>
      <c r="E31" s="8"/>
      <c r="F31" s="8"/>
      <c r="G31" s="8"/>
      <c r="H31" s="15"/>
      <c r="I31" s="10">
        <f>COUNTIF(I5:I28,"&gt;=60")</f>
        <v>24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7">
        <v>0</v>
      </c>
      <c r="S31" s="16">
        <v>0</v>
      </c>
      <c r="T31" s="16">
        <v>0</v>
      </c>
      <c r="U31" s="16">
        <v>0</v>
      </c>
    </row>
    <row r="32" spans="1:21" x14ac:dyDescent="0.25">
      <c r="A32" s="7" t="s">
        <v>21</v>
      </c>
      <c r="B32" s="8"/>
      <c r="C32" s="8"/>
      <c r="D32" s="8"/>
      <c r="E32" s="8"/>
      <c r="F32" s="8"/>
      <c r="G32" s="8"/>
      <c r="H32" s="15"/>
      <c r="I32" s="18">
        <f>I31/COUNT(I5:I28)</f>
        <v>1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7">
        <v>0</v>
      </c>
      <c r="S32" s="16">
        <v>0</v>
      </c>
      <c r="T32" s="16">
        <v>0</v>
      </c>
      <c r="U32" s="16">
        <v>0</v>
      </c>
    </row>
    <row r="33" spans="1:21" x14ac:dyDescent="0.25">
      <c r="A33" s="19"/>
      <c r="B33" s="19"/>
      <c r="C33" s="20"/>
      <c r="D33" s="20"/>
      <c r="E33" s="20"/>
      <c r="F33" s="20"/>
      <c r="G33" s="21"/>
      <c r="H33" s="21"/>
      <c r="I33" s="21"/>
      <c r="K33" s="22">
        <v>236</v>
      </c>
      <c r="L33" s="23"/>
      <c r="M33" s="23">
        <v>2</v>
      </c>
      <c r="N33" s="23"/>
      <c r="O33" s="23"/>
      <c r="P33" s="23"/>
      <c r="Q33" s="23"/>
      <c r="R33" s="23"/>
      <c r="S33" s="23">
        <v>2206</v>
      </c>
      <c r="T33" s="23">
        <v>2055</v>
      </c>
      <c r="U33" s="23">
        <v>4261</v>
      </c>
    </row>
    <row r="34" spans="1:21" x14ac:dyDescent="0.25">
      <c r="A34" s="19"/>
      <c r="B34" s="19"/>
      <c r="C34" s="19"/>
      <c r="D34" s="19"/>
      <c r="E34" s="19"/>
      <c r="F34" s="19"/>
      <c r="G34" s="19"/>
      <c r="H34" s="19"/>
      <c r="I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x14ac:dyDescent="0.25">
      <c r="A35" s="19"/>
      <c r="B35" s="19"/>
      <c r="C35" s="19"/>
      <c r="D35" s="19"/>
      <c r="E35" s="19"/>
      <c r="F35" s="19"/>
      <c r="G35" s="19"/>
      <c r="H35" s="19"/>
      <c r="I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x14ac:dyDescent="0.25">
      <c r="A36" s="19"/>
      <c r="B36" s="19"/>
      <c r="C36" s="19"/>
      <c r="D36" s="19"/>
      <c r="E36" s="19"/>
      <c r="F36" s="19"/>
      <c r="G36" s="19"/>
      <c r="H36" s="19"/>
      <c r="I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x14ac:dyDescent="0.25">
      <c r="A37" s="19"/>
      <c r="B37" s="19"/>
      <c r="C37" s="19"/>
      <c r="D37" s="19"/>
      <c r="E37" s="19"/>
      <c r="F37" s="19"/>
      <c r="G37" s="19"/>
      <c r="H37" s="19"/>
      <c r="I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1:21" x14ac:dyDescent="0.25">
      <c r="A38" s="19"/>
      <c r="B38" s="19"/>
      <c r="C38" s="19"/>
      <c r="D38" s="19"/>
      <c r="E38" s="19"/>
      <c r="F38" s="19"/>
      <c r="G38" s="19"/>
      <c r="H38" s="19"/>
      <c r="I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</sheetData>
  <mergeCells count="17">
    <mergeCell ref="F1:F4"/>
    <mergeCell ref="A1:A4"/>
    <mergeCell ref="B1:B4"/>
    <mergeCell ref="C1:C4"/>
    <mergeCell ref="D1:D4"/>
    <mergeCell ref="E1:E4"/>
    <mergeCell ref="R2:R4"/>
    <mergeCell ref="G1:I1"/>
    <mergeCell ref="J1:J4"/>
    <mergeCell ref="K1:R1"/>
    <mergeCell ref="S1:U3"/>
    <mergeCell ref="G2:G4"/>
    <mergeCell ref="H2:H4"/>
    <mergeCell ref="I2:I4"/>
    <mergeCell ref="K2:L3"/>
    <mergeCell ref="M2:N3"/>
    <mergeCell ref="O2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cp:lastPrinted>2025-07-14T02:58:16Z</cp:lastPrinted>
  <dcterms:created xsi:type="dcterms:W3CDTF">2025-07-10T06:09:31Z</dcterms:created>
  <dcterms:modified xsi:type="dcterms:W3CDTF">2025-07-14T04:17:43Z</dcterms:modified>
</cp:coreProperties>
</file>