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rja\2024\7_Juli\PMD_Satuin\KOMINFO\"/>
    </mc:Choice>
  </mc:AlternateContent>
  <xr:revisionPtr revIDLastSave="0" documentId="13_ncr:1_{5B1888D1-F32B-42AE-B515-009DD12C138D}" xr6:coauthVersionLast="47" xr6:coauthVersionMax="47" xr10:uidLastSave="{00000000-0000-0000-0000-000000000000}"/>
  <bookViews>
    <workbookView xWindow="-120" yWindow="-120" windowWidth="20730" windowHeight="11760" tabRatio="933" firstSheet="1" activeTab="1" xr2:uid="{00000000-000D-0000-FFFF-FFFF00000000}"/>
  </bookViews>
  <sheets>
    <sheet name="Data Bumdesa (2)" sheetId="6" state="hidden" r:id="rId1"/>
    <sheet name="DATA" sheetId="20" r:id="rId2"/>
    <sheet name="REKAP" sheetId="27" r:id="rId3"/>
  </sheets>
  <definedNames>
    <definedName name="_xlnm._FilterDatabase" localSheetId="1" hidden="1">DATA!$A$5:$O$157</definedName>
    <definedName name="_xlnm._FilterDatabase" localSheetId="0" hidden="1">'Data Bumdesa (2)'!$O$5:$O$177</definedName>
    <definedName name="_xlnm.Print_Area" localSheetId="0">'Data Bumdesa (2)'!$A$1:$O$189</definedName>
    <definedName name="_xlnm.Print_Area" localSheetId="2">REKAP!$A$1:$E$15</definedName>
    <definedName name="_xlnm.Print_Titles" localSheetId="1">DATA!$3:$5</definedName>
    <definedName name="_xlnm.Print_Titles" localSheetId="0">'Data Bumdesa (2)'!$3:$5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7" l="1"/>
  <c r="E4" i="27"/>
  <c r="D5" i="27"/>
  <c r="E5" i="27"/>
  <c r="D6" i="27"/>
  <c r="E6" i="27"/>
  <c r="D7" i="27"/>
  <c r="E7" i="27"/>
  <c r="D8" i="27"/>
  <c r="E8" i="27"/>
  <c r="D9" i="27"/>
  <c r="E9" i="27"/>
  <c r="D10" i="27"/>
  <c r="E10" i="27"/>
  <c r="D11" i="27"/>
  <c r="E11" i="27"/>
  <c r="D12" i="27"/>
  <c r="E12" i="27"/>
  <c r="D13" i="27"/>
  <c r="E13" i="27"/>
  <c r="D14" i="27"/>
  <c r="E14" i="27"/>
  <c r="E3" i="27"/>
  <c r="D3" i="27"/>
  <c r="D15" i="27" s="1"/>
  <c r="C4" i="27"/>
  <c r="F4" i="27" s="1"/>
  <c r="C5" i="27"/>
  <c r="F5" i="27" s="1"/>
  <c r="C6" i="27"/>
  <c r="F6" i="27" s="1"/>
  <c r="C7" i="27"/>
  <c r="F7" i="27" s="1"/>
  <c r="C8" i="27"/>
  <c r="F8" i="27" s="1"/>
  <c r="C9" i="27"/>
  <c r="F9" i="27" s="1"/>
  <c r="C10" i="27"/>
  <c r="F10" i="27" s="1"/>
  <c r="C11" i="27"/>
  <c r="F11" i="27" s="1"/>
  <c r="C12" i="27"/>
  <c r="F12" i="27" s="1"/>
  <c r="C13" i="27"/>
  <c r="F13" i="27" s="1"/>
  <c r="C14" i="27"/>
  <c r="F14" i="27" s="1"/>
  <c r="C3" i="27"/>
  <c r="C15" i="27" l="1"/>
  <c r="E15" i="27"/>
  <c r="F3" i="27"/>
  <c r="F15" i="27" s="1"/>
  <c r="N157" i="20"/>
  <c r="N156" i="20"/>
  <c r="N155" i="20"/>
  <c r="N154" i="20"/>
  <c r="N153" i="20"/>
  <c r="N152" i="20"/>
  <c r="N151" i="20"/>
  <c r="N150" i="20"/>
  <c r="N149" i="20"/>
  <c r="N148" i="20"/>
  <c r="N147" i="20"/>
  <c r="N146" i="20"/>
  <c r="N145" i="20"/>
  <c r="N144" i="20"/>
  <c r="N143" i="20"/>
  <c r="N142" i="20"/>
  <c r="N141" i="20"/>
  <c r="N140" i="20"/>
  <c r="N139" i="20"/>
  <c r="N138" i="20"/>
  <c r="N137" i="20"/>
  <c r="N136" i="20"/>
  <c r="N135" i="20"/>
  <c r="N134" i="20"/>
  <c r="N133" i="20"/>
  <c r="N132" i="20"/>
  <c r="N131" i="20"/>
  <c r="N130" i="20"/>
  <c r="N129" i="20"/>
  <c r="N128" i="20"/>
  <c r="N127" i="20"/>
  <c r="N126" i="20"/>
  <c r="N125" i="20"/>
  <c r="N124" i="20"/>
  <c r="N123" i="20"/>
  <c r="N122" i="20"/>
  <c r="N121" i="20"/>
  <c r="N120" i="20"/>
  <c r="N119" i="20"/>
  <c r="N118" i="20"/>
  <c r="N117" i="20"/>
  <c r="N116" i="20"/>
  <c r="N115" i="20"/>
  <c r="N114" i="20"/>
  <c r="N113" i="20"/>
  <c r="N112" i="20"/>
  <c r="N111" i="20"/>
  <c r="N110" i="20"/>
  <c r="N109" i="20"/>
  <c r="N108" i="20"/>
  <c r="N107" i="20"/>
  <c r="N106" i="20"/>
  <c r="N105" i="20"/>
  <c r="N104" i="20"/>
  <c r="N103" i="20"/>
  <c r="N102" i="20"/>
  <c r="N101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L64" i="20"/>
  <c r="N64" i="20" s="1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L31" i="20"/>
  <c r="N31" i="20" s="1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O176" i="6" l="1"/>
  <c r="O175" i="6"/>
  <c r="O174" i="6"/>
  <c r="O173" i="6"/>
  <c r="N171" i="6"/>
  <c r="N170" i="6"/>
  <c r="N169" i="6"/>
  <c r="N168" i="6"/>
  <c r="N167" i="6"/>
  <c r="N166" i="6"/>
  <c r="N165" i="6"/>
  <c r="N163" i="6"/>
  <c r="N162" i="6"/>
  <c r="N161" i="6"/>
  <c r="N160" i="6"/>
  <c r="N159" i="6"/>
  <c r="N158" i="6"/>
  <c r="N157" i="6"/>
  <c r="N156" i="6"/>
  <c r="N153" i="6"/>
  <c r="N152" i="6"/>
  <c r="N151" i="6"/>
  <c r="N150" i="6"/>
  <c r="N149" i="6"/>
  <c r="N148" i="6"/>
  <c r="N147" i="6"/>
  <c r="N146" i="6"/>
  <c r="N145" i="6"/>
  <c r="N137" i="6"/>
  <c r="N136" i="6"/>
  <c r="N135" i="6"/>
  <c r="N134" i="6"/>
  <c r="N131" i="6"/>
  <c r="N130" i="6"/>
  <c r="N129" i="6"/>
  <c r="N128" i="6"/>
  <c r="N124" i="6"/>
  <c r="N123" i="6"/>
  <c r="N122" i="6"/>
  <c r="N121" i="6"/>
  <c r="N120" i="6"/>
  <c r="N119" i="6"/>
  <c r="N118" i="6"/>
  <c r="N117" i="6"/>
  <c r="N116" i="6"/>
  <c r="N113" i="6"/>
  <c r="N112" i="6"/>
  <c r="N111" i="6"/>
  <c r="N110" i="6"/>
  <c r="N109" i="6"/>
  <c r="N108" i="6"/>
  <c r="N107" i="6"/>
  <c r="N106" i="6"/>
  <c r="N105" i="6"/>
  <c r="N104" i="6"/>
  <c r="N103" i="6"/>
  <c r="N97" i="6"/>
  <c r="N96" i="6"/>
  <c r="N95" i="6"/>
  <c r="N94" i="6"/>
  <c r="N93" i="6"/>
  <c r="N92" i="6"/>
  <c r="N91" i="6"/>
  <c r="L90" i="6"/>
  <c r="N90" i="6" s="1"/>
  <c r="N78" i="6"/>
  <c r="N77" i="6"/>
  <c r="N76" i="6"/>
  <c r="N75" i="6"/>
  <c r="N74" i="6"/>
  <c r="N73" i="6"/>
  <c r="N71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L57" i="6"/>
  <c r="N56" i="6"/>
  <c r="N55" i="6"/>
  <c r="N54" i="6"/>
  <c r="I53" i="6"/>
  <c r="N53" i="6" s="1"/>
  <c r="N52" i="6"/>
  <c r="N51" i="6"/>
  <c r="N44" i="6"/>
  <c r="N43" i="6"/>
  <c r="N42" i="6"/>
  <c r="N41" i="6"/>
  <c r="N40" i="6"/>
  <c r="N39" i="6"/>
  <c r="N38" i="6"/>
  <c r="N37" i="6"/>
  <c r="N36" i="6"/>
  <c r="N35" i="6"/>
  <c r="N34" i="6"/>
  <c r="N32" i="6"/>
  <c r="N31" i="6"/>
  <c r="N30" i="6"/>
  <c r="N29" i="6"/>
  <c r="N28" i="6"/>
  <c r="N27" i="6"/>
  <c r="N26" i="6"/>
  <c r="N25" i="6"/>
  <c r="Z24" i="6"/>
  <c r="N24" i="6"/>
  <c r="N14" i="6"/>
  <c r="N13" i="6"/>
  <c r="N12" i="6"/>
  <c r="N11" i="6"/>
  <c r="N10" i="6"/>
  <c r="N9" i="6"/>
  <c r="N8" i="6"/>
  <c r="N7" i="6"/>
  <c r="N6" i="6"/>
  <c r="O17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C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Suber data: Pemutakhiran Data BUMDES 2021</t>
        </r>
      </text>
    </comment>
    <comment ref="D3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Mulia Sejati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Suber data: Pemutakhiran Data BUMDES 2021</t>
        </r>
      </text>
    </comment>
    <comment ref="C4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Suber data: Pemutakhiran Data BUMDES 2021</t>
        </r>
      </text>
    </comment>
    <comment ref="C13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Suber data: Pemutakhiran Data BUMDES 2021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<sst xmlns="http://schemas.openxmlformats.org/spreadsheetml/2006/main" count="2182" uniqueCount="1193">
  <si>
    <t>KECAMATAN</t>
  </si>
  <si>
    <t>NAMA DESA</t>
  </si>
  <si>
    <t>UNIT USAHA</t>
  </si>
  <si>
    <t>MODAL PENYERTAAN</t>
  </si>
  <si>
    <t>APBDES</t>
  </si>
  <si>
    <t>NGADIROJO</t>
  </si>
  <si>
    <t>Cokrokembang</t>
  </si>
  <si>
    <t>Cakra Sejahtera</t>
  </si>
  <si>
    <t xml:space="preserve">Perdes No. 05 Tahun 2011     </t>
  </si>
  <si>
    <t>Bogoharjo</t>
  </si>
  <si>
    <t>Amanah</t>
  </si>
  <si>
    <t>Hadiluwih</t>
  </si>
  <si>
    <t>Ngudi Luhur</t>
  </si>
  <si>
    <t>Cangkring</t>
  </si>
  <si>
    <t>Barokah</t>
  </si>
  <si>
    <t>Pagerejo</t>
  </si>
  <si>
    <t>Margorejo</t>
  </si>
  <si>
    <t>Perdes No. 4 Tahun. 2017</t>
  </si>
  <si>
    <t>Sidomulyo</t>
  </si>
  <si>
    <t>Rejomulyo</t>
  </si>
  <si>
    <t>SUDIMORO</t>
  </si>
  <si>
    <t>Sukorejo</t>
  </si>
  <si>
    <t>Sumber Arum</t>
  </si>
  <si>
    <t>Pager Kidul</t>
  </si>
  <si>
    <t>Pagerkidul</t>
  </si>
  <si>
    <t>Perdes No. 06 Tahun 2012</t>
  </si>
  <si>
    <t>Sudimoro</t>
  </si>
  <si>
    <t>Artomoro</t>
  </si>
  <si>
    <t>Ketanggung</t>
  </si>
  <si>
    <t>Suka Maju</t>
  </si>
  <si>
    <t>Pager Lor</t>
  </si>
  <si>
    <t>Mitra Sejahtera</t>
  </si>
  <si>
    <t>Klepu</t>
  </si>
  <si>
    <t>Lestari</t>
  </si>
  <si>
    <t>Perdes No. 07 Tahun 2014</t>
  </si>
  <si>
    <t>TULAKAN</t>
  </si>
  <si>
    <t>Padi</t>
  </si>
  <si>
    <t>Padi Mandiri</t>
  </si>
  <si>
    <t>Perdes No. 01 Tahun 2017</t>
  </si>
  <si>
    <t>Losari</t>
  </si>
  <si>
    <t>Mekar Sari Abadi</t>
  </si>
  <si>
    <t>Ngumbul</t>
  </si>
  <si>
    <t>Makmur</t>
  </si>
  <si>
    <t>Wonosidi</t>
  </si>
  <si>
    <t>Sejahtera</t>
  </si>
  <si>
    <t>Bubakan</t>
  </si>
  <si>
    <t>Perdes No. 05 Tahun 2017</t>
  </si>
  <si>
    <t>Jetak</t>
  </si>
  <si>
    <t>Perdes NO.07 Tahun 2015</t>
  </si>
  <si>
    <t>Kluwih</t>
  </si>
  <si>
    <t>Luwih Mulyo</t>
  </si>
  <si>
    <t>wonoanti</t>
  </si>
  <si>
    <t>Putri Ganjur</t>
  </si>
  <si>
    <t>Nglaran</t>
  </si>
  <si>
    <t>Panji Rangan</t>
  </si>
  <si>
    <t>Kalipelus</t>
  </si>
  <si>
    <t>Argo Manik</t>
  </si>
  <si>
    <t>Mantren</t>
  </si>
  <si>
    <t>Mulya Abadi</t>
  </si>
  <si>
    <t>Karangnongko</t>
  </si>
  <si>
    <t>Sasana Abadi</t>
  </si>
  <si>
    <t>Karanganyar</t>
  </si>
  <si>
    <t>Banjarjo</t>
  </si>
  <si>
    <t>Rejo Makmur</t>
  </si>
  <si>
    <t>Ketro</t>
  </si>
  <si>
    <t>Mandiri</t>
  </si>
  <si>
    <t>Worawari</t>
  </si>
  <si>
    <t>Nina Sejahtera</t>
  </si>
  <si>
    <t>Klesem</t>
  </si>
  <si>
    <t>Sidodadi Makmur</t>
  </si>
  <si>
    <t>Plumbungan</t>
  </si>
  <si>
    <t>Jaya Makmur</t>
  </si>
  <si>
    <t>Katipugal</t>
  </si>
  <si>
    <t>Jati Mulya</t>
  </si>
  <si>
    <t>Gawang</t>
  </si>
  <si>
    <t>Ambudi Makmur</t>
  </si>
  <si>
    <t>Kebonagung</t>
  </si>
  <si>
    <t>Makmur Agung Sejahtera</t>
  </si>
  <si>
    <t>Purwoasri</t>
  </si>
  <si>
    <t>Berkah Asri</t>
  </si>
  <si>
    <t>Gembuk</t>
  </si>
  <si>
    <t>Sanggrahan</t>
  </si>
  <si>
    <t>Sarono mulyo</t>
  </si>
  <si>
    <t>Desa sanggrahan kec. Kebonagung</t>
  </si>
  <si>
    <t>Punjung</t>
  </si>
  <si>
    <t>Ketepung</t>
  </si>
  <si>
    <t>Sumber makmur</t>
  </si>
  <si>
    <t>PACITAN</t>
  </si>
  <si>
    <t>Semanten</t>
  </si>
  <si>
    <t>Gemah Ripah</t>
  </si>
  <si>
    <t>Sambong</t>
  </si>
  <si>
    <t>Kinasih</t>
  </si>
  <si>
    <t>Ponggok</t>
  </si>
  <si>
    <t>Madu Sari</t>
  </si>
  <si>
    <t>Kembang</t>
  </si>
  <si>
    <t>Sido Mekar</t>
  </si>
  <si>
    <t>Bangunsari</t>
  </si>
  <si>
    <t>Sirnoboyo</t>
  </si>
  <si>
    <t>Banjarsari</t>
  </si>
  <si>
    <t>Sari Makmur</t>
  </si>
  <si>
    <t>PRINGKUKU</t>
  </si>
  <si>
    <t>Sugihwaras</t>
  </si>
  <si>
    <t>Sumber Rejeki</t>
  </si>
  <si>
    <t>Jlubang</t>
  </si>
  <si>
    <t>Kuda Sakti</t>
  </si>
  <si>
    <t>Dadapan</t>
  </si>
  <si>
    <t>Tugu Kuning</t>
  </si>
  <si>
    <t>Pringkuku</t>
  </si>
  <si>
    <t>Mitra Usaha</t>
  </si>
  <si>
    <t>Perdes No. 03 Tahun 2012</t>
  </si>
  <si>
    <t>Dersono</t>
  </si>
  <si>
    <t>Mulia Sejati</t>
  </si>
  <si>
    <t>Candi</t>
  </si>
  <si>
    <t>Perdes No. 02 Tahun 2017</t>
  </si>
  <si>
    <t>Poko</t>
  </si>
  <si>
    <t>Makmur Jaya</t>
  </si>
  <si>
    <t>Perdes No. 03 Tahun 2017</t>
  </si>
  <si>
    <t>PUNUNG</t>
  </si>
  <si>
    <t>Gondosari</t>
  </si>
  <si>
    <t>Pilar Mandiri</t>
  </si>
  <si>
    <t>Sooka</t>
  </si>
  <si>
    <t>Berkah Lestari</t>
  </si>
  <si>
    <t>Mendolo Kidul</t>
  </si>
  <si>
    <t>Tekat Sejati</t>
  </si>
  <si>
    <t>Ploso</t>
  </si>
  <si>
    <t>Ploso Makmur</t>
  </si>
  <si>
    <t>Perdes No. 04 Tahun 2016</t>
  </si>
  <si>
    <t>Bomo</t>
  </si>
  <si>
    <t>Usaha Lestari</t>
  </si>
  <si>
    <t>Punung</t>
  </si>
  <si>
    <t>Maju Makmur</t>
  </si>
  <si>
    <t>Mendolo Lor</t>
  </si>
  <si>
    <t>Artha Mandala</t>
  </si>
  <si>
    <t>Kendal</t>
  </si>
  <si>
    <t>Abadi Rukun</t>
  </si>
  <si>
    <t>Wareng</t>
  </si>
  <si>
    <t>Sukses Makmur</t>
  </si>
  <si>
    <t>Arta Dana</t>
  </si>
  <si>
    <t>DONOROJO</t>
  </si>
  <si>
    <t>Sukodono</t>
  </si>
  <si>
    <t>Sukonandi</t>
  </si>
  <si>
    <t xml:space="preserve">Perdes No. 01 Tahun 2016 </t>
  </si>
  <si>
    <t>Sawahan</t>
  </si>
  <si>
    <t>Sumber Mulyo</t>
  </si>
  <si>
    <t>Perdes No. 01 Tahun 2016</t>
  </si>
  <si>
    <t>Kalak</t>
  </si>
  <si>
    <t>Rejo Raharjo</t>
  </si>
  <si>
    <t>Donorojo</t>
  </si>
  <si>
    <t>Sekar</t>
  </si>
  <si>
    <t>Perdes No.6 Tahun 2017</t>
  </si>
  <si>
    <t>ARJOSARI</t>
  </si>
  <si>
    <t>Sedayu</t>
  </si>
  <si>
    <t>Bersama Kita</t>
  </si>
  <si>
    <t>Borang</t>
  </si>
  <si>
    <t>Jetis Kidul</t>
  </si>
  <si>
    <t>Karanggede</t>
  </si>
  <si>
    <t>Bina mandiri</t>
  </si>
  <si>
    <t>Gembong</t>
  </si>
  <si>
    <t>Kedungbendo</t>
  </si>
  <si>
    <t>Gunungsari</t>
  </si>
  <si>
    <t>TEGALOMBO</t>
  </si>
  <si>
    <t>Tegalombo</t>
  </si>
  <si>
    <t>Mapan</t>
  </si>
  <si>
    <t>Kasihan</t>
  </si>
  <si>
    <t>Sido Dadi</t>
  </si>
  <si>
    <t>Muda Mandiri Sejahtera</t>
  </si>
  <si>
    <t>Gedangan</t>
  </si>
  <si>
    <t>Jaya Abadi</t>
  </si>
  <si>
    <t>Tahunan</t>
  </si>
  <si>
    <t>Tahunan Mandiri</t>
  </si>
  <si>
    <t>Ngreco</t>
  </si>
  <si>
    <t>Margo Mulyo</t>
  </si>
  <si>
    <t>Perdes No. 04 Tahun 2013</t>
  </si>
  <si>
    <t>Tahunan Baru</t>
  </si>
  <si>
    <t>Sido Lancar</t>
  </si>
  <si>
    <t>Perdes No.02 Tahun 2016</t>
  </si>
  <si>
    <t>Gemaharjo</t>
  </si>
  <si>
    <t>Setya Manunggal</t>
  </si>
  <si>
    <t>Kebondalem</t>
  </si>
  <si>
    <t>Mekar Jaya</t>
  </si>
  <si>
    <t>NAWANGAN</t>
  </si>
  <si>
    <t>Pakis Baru</t>
  </si>
  <si>
    <t>Tunas Pejuang</t>
  </si>
  <si>
    <t>Sempu</t>
  </si>
  <si>
    <t>Tokawi</t>
  </si>
  <si>
    <t>Usaha Bersama</t>
  </si>
  <si>
    <t>Jetis Lor</t>
  </si>
  <si>
    <t>Mujing</t>
  </si>
  <si>
    <t>Manunggal</t>
  </si>
  <si>
    <t>PerdesNo. 03 Tahun 2013</t>
  </si>
  <si>
    <t>Ngromo</t>
  </si>
  <si>
    <t>Penggung</t>
  </si>
  <si>
    <t>Makmur Abadi</t>
  </si>
  <si>
    <t>Gondang</t>
  </si>
  <si>
    <t>Gondang Makmur</t>
  </si>
  <si>
    <t>BANDAR</t>
  </si>
  <si>
    <t>Bandar</t>
  </si>
  <si>
    <t>Mukti Wibowo</t>
  </si>
  <si>
    <t>Petungsinarang</t>
  </si>
  <si>
    <t>Sinar Bersemi</t>
  </si>
  <si>
    <t>Ngunut</t>
  </si>
  <si>
    <t>Artha Mandiri</t>
  </si>
  <si>
    <t>Kledung</t>
  </si>
  <si>
    <t>Kedung Sejahtera</t>
  </si>
  <si>
    <t>Tumpuk</t>
  </si>
  <si>
    <t>Watu Patok</t>
  </si>
  <si>
    <t xml:space="preserve"> PEMBERDAYAAN MASYARAKAT DAN DESA</t>
  </si>
  <si>
    <t>KABUPATEN PACITAN</t>
  </si>
  <si>
    <t>MASYARAKAT</t>
  </si>
  <si>
    <t>Wonokarto</t>
  </si>
  <si>
    <t>Wiyoro</t>
  </si>
  <si>
    <t>Karangmulyo</t>
  </si>
  <si>
    <t>Gemilang</t>
  </si>
  <si>
    <t>Gunungrejo</t>
  </si>
  <si>
    <t>Gembira</t>
  </si>
  <si>
    <t xml:space="preserve">Perdes No. 05 Tahun 2014 </t>
  </si>
  <si>
    <t>Sumberejo</t>
  </si>
  <si>
    <t>Perdes No. 08 Tahun 2018</t>
  </si>
  <si>
    <t>Gasang</t>
  </si>
  <si>
    <t>Ngile</t>
  </si>
  <si>
    <t>Gile Maju Terus</t>
  </si>
  <si>
    <t>Perdes No. 06 Tahun 2016</t>
  </si>
  <si>
    <t>Pelem</t>
  </si>
  <si>
    <t>Perdes No. 6 tahin 2016</t>
  </si>
  <si>
    <t>Piton</t>
  </si>
  <si>
    <t>Perdes No. 53 Tahun 2016</t>
  </si>
  <si>
    <t>Widoro</t>
  </si>
  <si>
    <t>Widoro Makmur</t>
  </si>
  <si>
    <t xml:space="preserve">Perdes No. 11 Tahun 2019 </t>
  </si>
  <si>
    <t>Sendang</t>
  </si>
  <si>
    <t>SuburMakmur</t>
  </si>
  <si>
    <t>Perdes No. 12 Tahun 2019,</t>
  </si>
  <si>
    <t>Delima</t>
  </si>
  <si>
    <t>Belah</t>
  </si>
  <si>
    <t>Perdes No. 4 Tahun 2016</t>
  </si>
  <si>
    <t>Pagutan</t>
  </si>
  <si>
    <t>Perdes No. 07 Tahun 2013</t>
  </si>
  <si>
    <t xml:space="preserve">Perdes No. 05 Tahun 2012   </t>
  </si>
  <si>
    <t>Perdes No. 02 Tahun 2012</t>
  </si>
  <si>
    <t>Perdes No.03 Tahun 2013</t>
  </si>
  <si>
    <t>ALAMAT
BUMDESA</t>
  </si>
  <si>
    <t>NAMA
BUMDESA</t>
  </si>
  <si>
    <t>Perdes No.05 Tahun 2011</t>
  </si>
  <si>
    <t>Perdes No. 5 Tahun 2018</t>
  </si>
  <si>
    <t>Perdes No. 7 Tahun 2018,</t>
  </si>
  <si>
    <t>Perdes No. 04 Tahun 2017</t>
  </si>
  <si>
    <t>Perdes No. 05 Tahun 2014</t>
  </si>
  <si>
    <t xml:space="preserve">Perdes No. 412/02/2006/2015    </t>
  </si>
  <si>
    <t>Perdes no. 03 Tahun 2018</t>
  </si>
  <si>
    <t>Perdes No. 03 Tahun 2016</t>
  </si>
  <si>
    <t>LEGALITAS</t>
  </si>
  <si>
    <t>BKK KAB</t>
  </si>
  <si>
    <t>BKK PROV</t>
  </si>
  <si>
    <t>BKK PUSAT</t>
  </si>
  <si>
    <t>JUMLAH</t>
  </si>
  <si>
    <t>Perdes No. 5 Tahun 2017</t>
  </si>
  <si>
    <t>Perdes No. 06 Tahun 2019</t>
  </si>
  <si>
    <t>Perdes No. Tahun 2012</t>
  </si>
  <si>
    <t xml:space="preserve">Perdes No.06 Tahun 2017 </t>
  </si>
  <si>
    <t>Perdes No. 07 Tahun 2012</t>
  </si>
  <si>
    <t>Perdes No.06 Tahun 2017</t>
  </si>
  <si>
    <t xml:space="preserve">Perdes No 04 Tahun 2018 </t>
  </si>
  <si>
    <t>Perdes No. 04 Tahun 2012</t>
  </si>
  <si>
    <t>Perdes No. 21Th. 2018</t>
  </si>
  <si>
    <t>Perdes No. 057Tahun 2014</t>
  </si>
  <si>
    <t>Perdes No. 05 Tahun 2013</t>
  </si>
  <si>
    <t>PerdesNo.03 Tahun 2017</t>
  </si>
  <si>
    <t>Perdes No. 4 Th. 2017</t>
  </si>
  <si>
    <t>Perdes No.03 Th 2016</t>
  </si>
  <si>
    <t>Perdes No. 2 Th. 2018</t>
  </si>
  <si>
    <t>Perda No. 5 Th. 2017</t>
  </si>
  <si>
    <t>Perdes No.06 Th 2018</t>
  </si>
  <si>
    <t>Perdes No.07 Th 201</t>
  </si>
  <si>
    <t>Perdes No. 06 Th 2018</t>
  </si>
  <si>
    <t xml:space="preserve">Perdes No. 01 Th 2019 </t>
  </si>
  <si>
    <t>Perdes No.07 Th2017</t>
  </si>
  <si>
    <t>Perdes no.37 Th 2018</t>
  </si>
  <si>
    <t>Perdes No. 6 Th 2018</t>
  </si>
  <si>
    <t>Perdes no.08 Th 2018</t>
  </si>
  <si>
    <t xml:space="preserve">Perdes No. 07 Tahun 2011  </t>
  </si>
  <si>
    <t xml:space="preserve">Perdes No. 03 Tahun 2012 </t>
  </si>
  <si>
    <t>Perdes No. 02 Tahun 2013</t>
  </si>
  <si>
    <t xml:space="preserve">Perdes No. 07 Tahun 2013 </t>
  </si>
  <si>
    <t xml:space="preserve">Perdes No. 02 Tahun 2018 </t>
  </si>
  <si>
    <t>Perdes: 03 Tahun 2018</t>
  </si>
  <si>
    <t xml:space="preserve">Perdes No. 03 Tahun 2011   </t>
  </si>
  <si>
    <t>Perdes No. 01 Tahun 2012</t>
  </si>
  <si>
    <t>Perdes No. 06 Tahun 2011</t>
  </si>
  <si>
    <t>Perdes No. 10 Tahun 2013</t>
  </si>
  <si>
    <t>Perdes No. 04 Tahun 2011</t>
  </si>
  <si>
    <t xml:space="preserve">Perdes No. 02 Tahun 2012 </t>
  </si>
  <si>
    <t>Perdes No. 06 Tahun 2014</t>
  </si>
  <si>
    <t>Perdes No. 04 Tahun 2014</t>
  </si>
  <si>
    <t>Perdes No. 8 Tahun 2018/</t>
  </si>
  <si>
    <t xml:space="preserve">Perdes No. 02 Tahun 2018   </t>
  </si>
  <si>
    <t xml:space="preserve">Perdes No. 13 Tahun 2014 </t>
  </si>
  <si>
    <t>Perdes No. 04Tahun 2018</t>
  </si>
  <si>
    <t>Perdes No. 03 Tahun 2018</t>
  </si>
  <si>
    <t>Perdes No. 08 Tahun 2012</t>
  </si>
  <si>
    <t xml:space="preserve">Perdes No. 05Tahun 2017 </t>
  </si>
  <si>
    <t>Perdes No. 03 Tahun 2011</t>
  </si>
  <si>
    <t xml:space="preserve">Perdes No. 04 Tahun 2012 </t>
  </si>
  <si>
    <t>Perdes No. 05 Tahun 2018</t>
  </si>
  <si>
    <t xml:space="preserve">Perdes No. 03 Tahun 2018  </t>
  </si>
  <si>
    <t>Perdes No.08 Tahun 2018</t>
  </si>
  <si>
    <t>Perdes No.01 Tahun 2019</t>
  </si>
  <si>
    <t xml:space="preserve">Perdes No.05 Taahun 2018 </t>
  </si>
  <si>
    <t>Perdes No.412.31/12/408.69.01/2014</t>
  </si>
  <si>
    <t>- Simpan Pinjam</t>
  </si>
  <si>
    <t xml:space="preserve">Perdes 05 Tahun 2017 </t>
  </si>
  <si>
    <t xml:space="preserve">Perdes No. 06 Tahun 2012 </t>
  </si>
  <si>
    <t>Perdes No. 05 Tahun 2009</t>
  </si>
  <si>
    <t>Perdes No.2 Tahun 2018</t>
  </si>
  <si>
    <t>Bangun Makmur</t>
  </si>
  <si>
    <t>- Pengadaan barang dan Jasa</t>
  </si>
  <si>
    <t>Bungur</t>
  </si>
  <si>
    <t>Mumpuni</t>
  </si>
  <si>
    <t>Desa Bungur, Kec. Tulakan</t>
  </si>
  <si>
    <t>-</t>
  </si>
  <si>
    <t>Ketua : Subagio</t>
  </si>
  <si>
    <t xml:space="preserve">Hadiwarno </t>
  </si>
  <si>
    <t>Wahana Kencana</t>
  </si>
  <si>
    <t>Desa Hadi Warno, Kec. Ngadirojo</t>
  </si>
  <si>
    <t xml:space="preserve">Penyewaan </t>
  </si>
  <si>
    <t>Ngadirojo</t>
  </si>
  <si>
    <t>Desa Ngadirojo, Kec. Ngadirojo</t>
  </si>
  <si>
    <t>Perdes No 08 Tahun2015/ 15 Desember 2015</t>
  </si>
  <si>
    <t xml:space="preserve">Persewaan Alat </t>
  </si>
  <si>
    <t>Tanjur Lor</t>
  </si>
  <si>
    <t>Tanjung Makmur</t>
  </si>
  <si>
    <t>Desa Tanjung Lor , Kec. Ngodirojo</t>
  </si>
  <si>
    <t>Perdes no05 Tahun 2016/ 03 Oktober 2016</t>
  </si>
  <si>
    <t>Penggemukan Sapi</t>
  </si>
  <si>
    <t>Wonodadi Kulon</t>
  </si>
  <si>
    <t>Desa Wonodadi Kulon, Kec. Ngadirojo</t>
  </si>
  <si>
    <t>Perdes no : 07 Tahun 2018 / 14 Des 2018</t>
  </si>
  <si>
    <t xml:space="preserve">Simpan Pinjam </t>
  </si>
  <si>
    <t>Wonoasri</t>
  </si>
  <si>
    <t>Sido Makmur</t>
  </si>
  <si>
    <t>Desa Wonoasri, Kec. Ngadirojo</t>
  </si>
  <si>
    <t>Perdes No : 04 Tahun 2020/ 20 Januari 2020</t>
  </si>
  <si>
    <t xml:space="preserve">- </t>
  </si>
  <si>
    <t>Wonosobo</t>
  </si>
  <si>
    <t>Desa Wonosobo, Kec. Ngadirojo</t>
  </si>
  <si>
    <t>Perda No : 11 Tahun 2018 / 31 Des 2018</t>
  </si>
  <si>
    <t xml:space="preserve"> Penyedia Jasa </t>
  </si>
  <si>
    <t>Tinatar</t>
  </si>
  <si>
    <t>Timur</t>
  </si>
  <si>
    <t>Desa Tinatar Kec. Punung</t>
  </si>
  <si>
    <t>Perdes No. 01.Tahun 2017</t>
  </si>
  <si>
    <t>Gas Elpiji</t>
  </si>
  <si>
    <t>Wonogondo</t>
  </si>
  <si>
    <t>Berkah Abadi</t>
  </si>
  <si>
    <t>Desa Wonogondo, Kec Kebonagung</t>
  </si>
  <si>
    <t>Perdes No 06 Tahun 2017/ tgl.17 Maret 2017</t>
  </si>
  <si>
    <t>Perdes No 09 / Tahun 2017</t>
  </si>
  <si>
    <t xml:space="preserve"> Penyawaan , Pasar Desa , Pariwisata</t>
  </si>
  <si>
    <t>Sumberharjo</t>
  </si>
  <si>
    <t>Sumber Maju</t>
  </si>
  <si>
    <t>Desa Sumberharjo, Kec. Pacitan</t>
  </si>
  <si>
    <t>Perdes No. 6 Tahun 2018</t>
  </si>
  <si>
    <t xml:space="preserve"> Pemasaran, Persewaan, Pariwisata</t>
  </si>
  <si>
    <t>Sukoharjo</t>
  </si>
  <si>
    <t>Maju Jaya Desa Sukoharjo</t>
  </si>
  <si>
    <t>Desa Sukaharjo, Kec,Pacitan</t>
  </si>
  <si>
    <t>Perdes No.08 Tahun 2020</t>
  </si>
  <si>
    <t>Pariwisata dan Jasa</t>
  </si>
  <si>
    <t>Jatigunung</t>
  </si>
  <si>
    <t>Jati Mulia</t>
  </si>
  <si>
    <t>Perdes No.03 Tahun 2020</t>
  </si>
  <si>
    <t>Koperasi, Persewaan, Toko ATK, Pertanian dan Perikanan.</t>
  </si>
  <si>
    <t>Tambakrejo</t>
  </si>
  <si>
    <t>Desa Tambakrejo, Kec. Tulakan</t>
  </si>
  <si>
    <t>Desa Jatigunung, Kec. Tulakan</t>
  </si>
  <si>
    <t>Perdes No. 03 b Tahun 2019</t>
  </si>
  <si>
    <t>Perdagangan , Usaha Jasa, Pertanian dan Peternakan</t>
  </si>
  <si>
    <t>Nawangan</t>
  </si>
  <si>
    <t>Desa Nawangan Kec. Nawangan</t>
  </si>
  <si>
    <t>Ngadirejan</t>
  </si>
  <si>
    <t>Rejototo</t>
  </si>
  <si>
    <t>Desa Ngadirejan , Kec. Pringkuku</t>
  </si>
  <si>
    <t>Perdes No .01 Tahun2020</t>
  </si>
  <si>
    <t>An. KEPALA DINAS</t>
  </si>
  <si>
    <t xml:space="preserve">KEPLA BIDANG PENGEMBANGAN EKONOMI PERDESAAN </t>
  </si>
  <si>
    <t>HENDRI MUJIANTO,S.STP.M.Si</t>
  </si>
  <si>
    <t>Penata Tingkat I</t>
  </si>
  <si>
    <t>NIP. 198606292006021003</t>
  </si>
  <si>
    <t>Wonodadi Wetan</t>
  </si>
  <si>
    <t>Bodag</t>
  </si>
  <si>
    <t>Nogosari</t>
  </si>
  <si>
    <t>Sumbowo</t>
  </si>
  <si>
    <t>Tulakan</t>
  </si>
  <si>
    <t>Kalikuning</t>
  </si>
  <si>
    <t>Ketro Harjo</t>
  </si>
  <si>
    <t>Tanjungsari</t>
  </si>
  <si>
    <t>Sedeng</t>
  </si>
  <si>
    <t>Mentoro</t>
  </si>
  <si>
    <t>Kayen</t>
  </si>
  <si>
    <t>Bolosingo</t>
  </si>
  <si>
    <t>Nanggungan</t>
  </si>
  <si>
    <t>Menadi</t>
  </si>
  <si>
    <t>Purworejo</t>
  </si>
  <si>
    <t>Tamanasri</t>
  </si>
  <si>
    <t>Watukarung</t>
  </si>
  <si>
    <t>Glinggangan</t>
  </si>
  <si>
    <t>Sobo</t>
  </si>
  <si>
    <t>Kebonsari</t>
  </si>
  <si>
    <t>Cemeng</t>
  </si>
  <si>
    <t>Gedompol</t>
  </si>
  <si>
    <t>Gendaran</t>
  </si>
  <si>
    <t>Mlati</t>
  </si>
  <si>
    <t>Tremas</t>
  </si>
  <si>
    <t>Arjosari</t>
  </si>
  <si>
    <t>Gegeran</t>
  </si>
  <si>
    <t>Mangunharjo</t>
  </si>
  <si>
    <t>Temon</t>
  </si>
  <si>
    <t>Karangrejo</t>
  </si>
  <si>
    <t>Jatimalang</t>
  </si>
  <si>
    <t>Gayuhan</t>
  </si>
  <si>
    <t>Pucangombo</t>
  </si>
  <si>
    <t>Kemuning</t>
  </si>
  <si>
    <t>Jeruk</t>
  </si>
  <si>
    <t xml:space="preserve">Desa Cokrokembang, Kec. Ngadirojo </t>
  </si>
  <si>
    <t>Desa Bogoharjo, Kec. Ngadirojo</t>
  </si>
  <si>
    <t>Desa Hadiluwih, Kec. Ngadirojo</t>
  </si>
  <si>
    <t>Desa Cangkring, Kec. Ngadirojo</t>
  </si>
  <si>
    <t>Desa Pagerejo, Kec. Ngadirojo</t>
  </si>
  <si>
    <t>Wonokarto Makmur</t>
  </si>
  <si>
    <t>DesaTanjungPuro, Kec. Ngadirojo</t>
  </si>
  <si>
    <t>DesaWonokarto, Kec. Ngadirojo</t>
  </si>
  <si>
    <t>Desa Sidomulyo, Kec. Ngadirojo</t>
  </si>
  <si>
    <t>Desa Sukorejo, Kec. Sudimoro</t>
  </si>
  <si>
    <t>Desa Pager Kidul, Kec. Sudimoro</t>
  </si>
  <si>
    <t>Desa Sudimoro, Kec. Sudimoro</t>
  </si>
  <si>
    <t>Desa Ketanggung, Kec. Sudimoro</t>
  </si>
  <si>
    <t>Perdes No. 02 Tahun 2018
'29 Januari2019</t>
  </si>
  <si>
    <t>Desa Pager Lor, Kec. Sudimoro</t>
  </si>
  <si>
    <t>Desa Klepu Kec. Sudimoro</t>
  </si>
  <si>
    <t>Desa Karangmulyo, Kec. Sudimoro</t>
  </si>
  <si>
    <t>Desa Gunungrejo, Kec. Sudimoro</t>
  </si>
  <si>
    <t xml:space="preserve">Sumber Makmur Abadi </t>
  </si>
  <si>
    <t>DesaSumberejo, Kec. Sudimoro</t>
  </si>
  <si>
    <t>Desa Padi Kecamatan Tulakan</t>
  </si>
  <si>
    <t>Desa Losari, Kecamatan Tulakan</t>
  </si>
  <si>
    <t>Desa Ngumbul, Kecamatan Tulakan</t>
  </si>
  <si>
    <t>- Pamsimas
- Pengemasan dan Pemasaran UEM
- Simpan Pinjam</t>
  </si>
  <si>
    <t>Desa Wonosidi, Kec. Tulakan</t>
  </si>
  <si>
    <t>- Pengemasan dan Pemasaran UEM
- Simpan Pinjam</t>
  </si>
  <si>
    <t>Desa Bubakan, Kec. Tulakan</t>
  </si>
  <si>
    <t>- Pasar Desa
- Jasa Sewa
- Simpan Pinjam</t>
  </si>
  <si>
    <t>DesaJetak, Kec. Tulakan</t>
  </si>
  <si>
    <t>- Pariwisata
- Pamsimas
- Pasar Desa
- Jasa Sewa
- Simpan Pinjam</t>
  </si>
  <si>
    <t>Desa Kluwih, Kec. Tulakan</t>
  </si>
  <si>
    <t>- Pasar Desa
- Simpan Pinjam</t>
  </si>
  <si>
    <t>Desa wonoanti , Kec. Tulakan</t>
  </si>
  <si>
    <t>- Pariwisata Edukasi
- Pasar Desa
- Pengemasan dan Pemasaran UEM
- Simpan Pinjam</t>
  </si>
  <si>
    <t>Desa Gasang , Kecamatan Tulakan</t>
  </si>
  <si>
    <t>- Perdagangan 
- Pasar Desa
- Jasa sewa</t>
  </si>
  <si>
    <t>Desa Nglaran Kecamatan Tulakan</t>
  </si>
  <si>
    <t>- Psar Desa
- Pengemasan dan Pemasaran UEM
- Simpan Pinjam</t>
  </si>
  <si>
    <t>Desa Ngile Kecamatan Tulakan</t>
  </si>
  <si>
    <t>- Jasa Sewa
- Simpan pinjam</t>
  </si>
  <si>
    <t>- Perdagangan
- Pamsimas
- Pengemasan dan Pemasaran UEM
- Serba Usaha (Digital Printing)
- Jasa Keuangan (BNI, PT.POS)
- Simpan Pinjam</t>
  </si>
  <si>
    <t>Desa Kalipelus, Kec. Kebonagung</t>
  </si>
  <si>
    <t>- Pariwisata
- Pamsimas
- Jasa Sewa
- Jasa Keuangan (BNI, BRI)
- Pengemasan dan Pemasaran UEM
- Simpan Pinjam</t>
  </si>
  <si>
    <t>Desa Mantren, Kec. Kebonagung</t>
  </si>
  <si>
    <t>- Pariwisata
- Pengemasan dan Pemasaran UEM
- Jasa Sewa
- Simpan Pinjam</t>
  </si>
  <si>
    <t>Desa Karangnongko  Kec. Kebonagung</t>
  </si>
  <si>
    <t>- Pariwisata
- Perdagangan
- Jasa sewa
- Simpan Pinjam</t>
  </si>
  <si>
    <t>Desa Karanganyar Kec. Kebonagung</t>
  </si>
  <si>
    <t>- Jasa sewa
- Pengemasan dan Pemasaran UEM</t>
  </si>
  <si>
    <t>- Jasa sewa
- Pengemasan dan Pemasaran UEM
- Perdagangan
- Simpan Pinjam</t>
  </si>
  <si>
    <t>Desa Banjarjo,  Kec. Kebonagung</t>
  </si>
  <si>
    <t>- Jasa sewa
- Perdagangan
- Pengemasan dan Pemasaran UEM</t>
  </si>
  <si>
    <t>- Jasa sewa
- Perdagangan
- Pengemasan dan Pemasaran UEM
- Simpan Pinjam</t>
  </si>
  <si>
    <t>DesaKetro,  Kec. Kebonagung</t>
  </si>
  <si>
    <t xml:space="preserve">- Pasar Desa
- Perdagangan
- Jasa sewa
- Pengemasan dan Pemasaran UEM
- Simpan Pinjam </t>
  </si>
  <si>
    <t>Desa worawari, Kec. Kebonagung</t>
  </si>
  <si>
    <t>- Pariwisata
- Pengemasan dan Pemasaran UEM
- Pamsimas
- Simpan Pinjam</t>
  </si>
  <si>
    <t>Karya Lestari Tentrem</t>
  </si>
  <si>
    <t>Desa Klesem, Kec. Kebonagung</t>
  </si>
  <si>
    <t>-Pasar desa
- Jasa sewa
- Pengemasan dan Pemasaran UEM
- Simpan Pinjam</t>
  </si>
  <si>
    <t>Desa Sidomulyo , Kec. Kebonagung</t>
  </si>
  <si>
    <t>- Pasar Desa
- Pengemasan dan Pemasaran UEM
- Jasa Sewa
- Simpan Pinjam, 
- Peternakan</t>
  </si>
  <si>
    <t>Desa Plumbungan,  Kec. Kebonagung</t>
  </si>
  <si>
    <t>Desa Katipugal , Kec. Kebonagung</t>
  </si>
  <si>
    <t>- Pamsimas
- Pariwisata
- Pengemasan dan Pemasaran UEM
- Jasa Sewa</t>
  </si>
  <si>
    <t xml:space="preserve">Desa Gawang,  Kec. Kebonagung </t>
  </si>
  <si>
    <t>Desa Kebonagung  kec . Kebonagung</t>
  </si>
  <si>
    <t>- Pamsimas
- Pasar Desa
- Jasa Sewa 
- Pengelolaan Sampah</t>
  </si>
  <si>
    <t>Desa Purwoasri  Kec. Kebonagung</t>
  </si>
  <si>
    <t>- Jasa sewa
- Pengemasan dan Pemasaran UEM
- Simpan Pinjam</t>
  </si>
  <si>
    <t>Desa Genbuk   Kec. Kebonagung</t>
  </si>
  <si>
    <t>- Pariwisata
- Pasar Desa
- Pengemasan dan Pemasaran UEM
- Jasa sewa</t>
  </si>
  <si>
    <t>Desa Punjung   Kec. Kebonagung</t>
  </si>
  <si>
    <t>- Jasa sewa
- Pengemasan dan Pemasaran UEM
- Simpan pinjam</t>
  </si>
  <si>
    <t>- Pariwisata
- Pamsimas
- Jasa sewa
- Pengemasan dan Pemasaran UEM</t>
  </si>
  <si>
    <t>- Jasa sewa
- Pasar Desa
- Pengemasan dan Pemasaran UEM
- Simpan Pinjam</t>
  </si>
  <si>
    <t>Desa Ketepung  Kec. Kebonagung</t>
  </si>
  <si>
    <t>Desa Semanten  Kec. Pacitan</t>
  </si>
  <si>
    <t>Desa Sambong,  Kec. Pacitan</t>
  </si>
  <si>
    <t>Desa Ponggok,  Kec. Pacitan</t>
  </si>
  <si>
    <t>Desa Kembang,   Kec. Pacitan</t>
  </si>
  <si>
    <t>Desa Bangunsari,  Kec. Pacitan</t>
  </si>
  <si>
    <t>- Jasa sewa
- Simpan pinjam</t>
  </si>
  <si>
    <t>Desa Sirnoboyo  Kec. Pacitan</t>
  </si>
  <si>
    <t>- Perdagangan
- Pengemasan dan Pemasaran UEM
- Simpan pinjam</t>
  </si>
  <si>
    <t>Desa Banjarsari  Kec. Pacitan</t>
  </si>
  <si>
    <t>Desa Sugihwaras, Kec. Pringkuku</t>
  </si>
  <si>
    <t>Desa Jlubang, Kec. Pringkuku</t>
  </si>
  <si>
    <t>- Pariwisata
- Pengemasan dan Pemasaran UEM
- Jasa Keuangan</t>
  </si>
  <si>
    <t>Desa Dadapan, Kec. Pringkuku</t>
  </si>
  <si>
    <t>Desa Pringkuku, Kec. Pringkuku</t>
  </si>
  <si>
    <t>- Pariwisata
- Pasar desa
- Simpan pinjam</t>
  </si>
  <si>
    <t>Desa Dersono, Kec. Pringkuku</t>
  </si>
  <si>
    <t>Desa Candi, Kec. Pringkuku</t>
  </si>
  <si>
    <t>- Pasar Desa
- Perdagaangan
- Pengemasan dan Pemasaran UEM
- Simpan Pinjam</t>
  </si>
  <si>
    <t>DesaPoko, Kec. Pringkuku</t>
  </si>
  <si>
    <t>- Peternakan, 
- Jasa sewa
- Pasar Desa
- Pengemasan dan Pemasaran UEM
- Simpan Pinjam</t>
  </si>
  <si>
    <t>Desa Pelem Kec. Pringkuku</t>
  </si>
  <si>
    <t>- Perdagangan
- Pasar desa
- Jasa sewa</t>
  </si>
  <si>
    <t>Persewaan, 
-HIPPAM</t>
  </si>
  <si>
    <t>Desa Gondosari,  Kec. Punung</t>
  </si>
  <si>
    <t>Desa Sooka,  Kec. Punung</t>
  </si>
  <si>
    <t>- Peternakan
- Simpan Pinjam</t>
  </si>
  <si>
    <t>Desa Mendolo Kidul, Kec. Punung</t>
  </si>
  <si>
    <t>Desa Ploso,  Kec. Punung</t>
  </si>
  <si>
    <t>-  Pasar Desa
- Jasa Keuangan (BNI)
- Pengemasan dan Pemasaran UEM
- Jasa sewa
- Simpan pinjam</t>
  </si>
  <si>
    <t>Desa Bomo, Kec. Punung</t>
  </si>
  <si>
    <t>- Pasar Desa
- Perdagangan
- Pengemasan dan Pemasaran UEM
- Simpan Pinjam</t>
  </si>
  <si>
    <t>- Pasar Desa
- Jasa Persewaan
- Perdagangan
- Pengemasan dan Pemasaran UEM
- Simpan Pinjam</t>
  </si>
  <si>
    <t>Desa Punung, Kec. Punung</t>
  </si>
  <si>
    <t>Desa Mendolo Lor Kec. Punung</t>
  </si>
  <si>
    <t>Desa Kendal  Kec. Punung</t>
  </si>
  <si>
    <t>- Rest Area
- Pengemasan dan Pemasaran UEM
 Simpan Pinjam</t>
  </si>
  <si>
    <t>Desa Piton Kec. Punung</t>
  </si>
  <si>
    <t>- Perdagangan
- Pengemasan dan Pemasaran UEM
- Jasa sewa</t>
  </si>
  <si>
    <t>Desa Wareng  Kec. Punung</t>
  </si>
  <si>
    <t>Desa Sukodono,  Kec. Donorojo</t>
  </si>
  <si>
    <t>- Perdagangan
-  Pasar Desa
- Jasa Sewa peralatan
- Pengemasan dan Pemasaran UEM
- Simpan Pinjam</t>
  </si>
  <si>
    <t>Desa Sawahan,  Kec. Donorojo</t>
  </si>
  <si>
    <t>- Pengemasan dan Pemasaran UEM
- Simpan pinjam</t>
  </si>
  <si>
    <t>Desa Klepu,  Kec. Donorojo</t>
  </si>
  <si>
    <t>- Pasar Desa
- Pengemasan dan Pemasaran UEM
- Jasa sewa
- Simpan Pinjam</t>
  </si>
  <si>
    <t>Desa Kalak  Kec. Donorojo</t>
  </si>
  <si>
    <t>- Pasar Desa
- Pariwisata
- Pengemasan dan Pemasaran UEM
- Jasa sewa
- Simpan Pinjam</t>
  </si>
  <si>
    <t>Desa Sekar   Kec. Donorojo</t>
  </si>
  <si>
    <t>- Pariwisata
- Perdagangan
- Jasa Keuangan
- Simpan Pinjam</t>
  </si>
  <si>
    <t>Desa  Widoro  Kec. Donorojo</t>
  </si>
  <si>
    <t>- Pariwisata 
- Pengemasan dan Pemasaran UEM
- Jasa sewa</t>
  </si>
  <si>
    <t>Desa Sendang Kec. Donorojo</t>
  </si>
  <si>
    <t>- Pariwisata 
- Jasa Sewa (SLBN Pantai Klayar)</t>
  </si>
  <si>
    <t>Desa Donorojo Kec. Donorojo</t>
  </si>
  <si>
    <t>Desa Belah Kec. Donorojo</t>
  </si>
  <si>
    <t>Desa Sedayu, Kec. Arjosari</t>
  </si>
  <si>
    <t>- Penggilingan padi
- Simpan Pinjam</t>
  </si>
  <si>
    <t>- Jasa sewa
- Pamsimas
- Simpan Pinjam</t>
  </si>
  <si>
    <t>Desa Karanggede Kec. Arjosari</t>
  </si>
  <si>
    <t>- Pariwisata
- Pengemasan dan Pemasaran UEM
- Simpan Pinjam</t>
  </si>
  <si>
    <t>Desa Gembong,  Kec. Arjosari</t>
  </si>
  <si>
    <t>Desa Kedungbendo,  Kec. Arjosari</t>
  </si>
  <si>
    <t>Desa Gunungsari Kec. Arjosari</t>
  </si>
  <si>
    <t>- Peternakan
- Pengemasan dan Pemasaran UEM
- Simpan Pinjam</t>
  </si>
  <si>
    <t>Desa Pagutan Kec. Arjosari</t>
  </si>
  <si>
    <t>Desa Tegalombo, Kec. Tegalombo</t>
  </si>
  <si>
    <t>- Pasar Desa
- Peternakan
- Perdagangan
- Simpan Pinjam</t>
  </si>
  <si>
    <t>Desa Kasihan,  Kec. Tegalombo</t>
  </si>
  <si>
    <t>- Pariwisata
- Pasar Desa
- Pengemasan dan Pemasaran UEM
- Simpan Pinjam</t>
  </si>
  <si>
    <t>Desa Ploso, Kec. Tegalombo</t>
  </si>
  <si>
    <t>- Pasar Desa
- Jasa sewa
- Simpan Pinjam</t>
  </si>
  <si>
    <t>Desa Gedangan, Kec. Tegalombo</t>
  </si>
  <si>
    <t>Desa Tahunan, Kec. Tegalombo</t>
  </si>
  <si>
    <t>Desa Ngreco,  Kec. Tegalombo</t>
  </si>
  <si>
    <t>Desa Tahunan Baru,  Kec. Tegalombo</t>
  </si>
  <si>
    <t>- Pasar Desa
- Penggilingan Padi
- Jasa sewa
- Simpan Pinjam</t>
  </si>
  <si>
    <t>Desa Gemaharjo,  Kec. Tegalombo</t>
  </si>
  <si>
    <t>- Jasa sewa
- Pasar Desa
- Rest Area
- Pengemasan dan Pemasaran UEM
- Simpan Pinjam</t>
  </si>
  <si>
    <t>- Jasa sewa
- Pengemasan dan Pemasaran UEM
- Pasar Desa</t>
  </si>
  <si>
    <t>Desa Pakis Baru, Kec. Nawangan</t>
  </si>
  <si>
    <t>- Pariwisata
- Pasar desa
- Pengemasan dan Pemasaran UEM
- Simpan Pinjam</t>
  </si>
  <si>
    <t>Desa Sempu,  Kec. Nawangan</t>
  </si>
  <si>
    <t>- Pasar Desa
- Pengemasan dan Pemasaran UEM
- Jasa Sewa
- Simpan pinjam</t>
  </si>
  <si>
    <t>Desa Tokawi,  Kec. Nawangan</t>
  </si>
  <si>
    <t>- Pasar desa
- Jasa sewa
- Simpan Pinjam</t>
  </si>
  <si>
    <t>Desa Jetis Lor, Kec. Nawangan</t>
  </si>
  <si>
    <t xml:space="preserve">- Pengemasan dan Pemasaran UEM
- Simpan Pinjam </t>
  </si>
  <si>
    <t>Desa  Mujing, Kec. Nawangan</t>
  </si>
  <si>
    <t>- Perdagangan
- PasarDesa
- Jasa sewa
- Simpan Pinjam</t>
  </si>
  <si>
    <t>Desa Ngromo, Kec. Nawangan</t>
  </si>
  <si>
    <t xml:space="preserve">- Pengemasan dan Pemasaran UEM
- Jasa sewa
- Simpan Pinjam </t>
  </si>
  <si>
    <t>Desa Penggung, Kec. Nawangan</t>
  </si>
  <si>
    <t>- Pasar Desa
- Pengemasan dan Pemasaran UEM
- Pengembangan lebah madu
- Perdagangan
- Rest Area
- Jasa Sewa 
- Jasa Keuangan (BNI)
- Pengolahan sampah
- Simpan Pinjam</t>
  </si>
  <si>
    <t>Desa Gondang Kec. Nawangan</t>
  </si>
  <si>
    <t>- Pasar Desa
- Pengemasan dan Pemasaran UEM
- Jasa sewa
- Perdagangan
- Simpan Pinjam</t>
  </si>
  <si>
    <t>Desa Bandar, Kec. Bandar</t>
  </si>
  <si>
    <t>- PasarDesa
- Jasa sewa
- Pengemasan dan Pemasaran UEM</t>
  </si>
  <si>
    <t>Desa Petungsinarang, Kec. Bandar</t>
  </si>
  <si>
    <t>Desa Ngunut, Kec. Bandar</t>
  </si>
  <si>
    <t>Desa Bangunsari Kec. Bandar</t>
  </si>
  <si>
    <t>- Peternakan
- Jasa Sewa
- Pengemasan dan Pemasaran UEM</t>
  </si>
  <si>
    <t>Desa Kledung,  Kec. Bandar</t>
  </si>
  <si>
    <t>'- Pengemasan dan Pemasaran UEM
- Jasa sewa
- Simpan Pinjam</t>
  </si>
  <si>
    <t>Desa Tumpuk,  Kec Bandar</t>
  </si>
  <si>
    <t>Desa Watupatok, Kec Bandar</t>
  </si>
  <si>
    <t>- Pasar Desa
- Pamsimas
- Jasa sewa
- Simpan Pinjam</t>
  </si>
  <si>
    <t>Perdes No 10 Tahun 2018/ tgl. 01 Des 2018.</t>
  </si>
  <si>
    <t>- Jaasa sewa
- Simpan Pinjam</t>
  </si>
  <si>
    <t>- Jasa Sewa 
- AMDK
- Simpan Pinjam</t>
  </si>
  <si>
    <t>- Peternakan 
- 'Jasa Sewa
- Simpan Pinjam</t>
  </si>
  <si>
    <t>- AMDK 
- Perdagangan
- Simpan Pinjam</t>
  </si>
  <si>
    <t>- Pariwisata
- Pamsimas
- PKRT
- Simpan Pinjam</t>
  </si>
  <si>
    <t>- Pasar Desa
- Pengemasan dan Pemasaran UEM
- Simpan Pinjam</t>
  </si>
  <si>
    <t>- Jasa Persewaan
- Perdagangan (kantin PLTU) 
- Pasar Desa</t>
  </si>
  <si>
    <t xml:space="preserve">- Pengemasan dan Pemasaran UEM
- Simpan Pinjam, </t>
  </si>
  <si>
    <t>- Pasar Desa
- Simpan Pinjam, 
- Pengemasan dan Pemasaran UEM</t>
  </si>
  <si>
    <t>- Jasa Perswaan 
- Jasa Keuangan (PT. POS)
- Pengemasan dan Pemasaran UEM</t>
  </si>
  <si>
    <t>- Simpan Pinjam
- Pengemasan dan Pemasaran UEM
- Simpan Pinjam</t>
  </si>
  <si>
    <t>- Pasar Desa 
- Perdagangan 
- Pengemasan dan Pemasaran UEM
- Simpan Pinjam</t>
  </si>
  <si>
    <t>- Perdagangan
- Simpan Pinjam</t>
  </si>
  <si>
    <t>- Pasar Desa
-  Simpan Pinjam</t>
  </si>
  <si>
    <t xml:space="preserve">- Jasa Keuangan (PT. POS)
- Pengemasan dan Pemasaran UEM
- Simpan Pinjam, </t>
  </si>
  <si>
    <t>- Pasa Desa, 
- Pamsimas
- Jasa Keuangan (BRI,BNI,PT. POS)
- Pengemasan dan Pemasaran UEM
-  Simpan Pinjam</t>
  </si>
  <si>
    <t>- Pariwisata
- Rest Area
- Jasa Sewa
- Pertokoan
- Simpan Pinjam</t>
  </si>
  <si>
    <t>KLASIFIKASI</t>
  </si>
  <si>
    <t>KEBONAGUNG</t>
  </si>
  <si>
    <t>Berkembang</t>
  </si>
  <si>
    <t>Maju</t>
  </si>
  <si>
    <t>Pemula</t>
  </si>
  <si>
    <t>Arjowinangun</t>
  </si>
  <si>
    <t>NO</t>
  </si>
  <si>
    <t>DATA BADAN USAHA MILIK DESA (BUMDESA) DI KABUPATEN PACITAN
TAHUN 2023</t>
  </si>
  <si>
    <t>Karya Makmur</t>
  </si>
  <si>
    <t>Migunani</t>
  </si>
  <si>
    <t>Suko Makmur</t>
  </si>
  <si>
    <t>Mandiri Ketro ketro</t>
  </si>
  <si>
    <t>Manik Lestari</t>
  </si>
  <si>
    <t>Arjuna mulya</t>
  </si>
  <si>
    <t>Sumber Makmur</t>
  </si>
  <si>
    <t>bergas mandiri</t>
  </si>
  <si>
    <t>Ceria tanjung makmur Tanjungsari</t>
  </si>
  <si>
    <t>Singo harjo bolosingo</t>
  </si>
  <si>
    <t>Tunggal Roso menadi</t>
  </si>
  <si>
    <t>GENDO ILIR MAKMUR</t>
  </si>
  <si>
    <t>NGUDI MAKMUR</t>
  </si>
  <si>
    <t>BERSEMI</t>
  </si>
  <si>
    <t>SEMBODO</t>
  </si>
  <si>
    <t>Maju Mapan</t>
  </si>
  <si>
    <t>Maju Jaya Abadi</t>
  </si>
  <si>
    <t>Gendari Makmur</t>
  </si>
  <si>
    <t>Sekar Melati</t>
  </si>
  <si>
    <t>Patren Mandiri</t>
  </si>
  <si>
    <t>Singa Yudha</t>
  </si>
  <si>
    <t>Sendang Buana</t>
  </si>
  <si>
    <t>Karta Utama</t>
  </si>
  <si>
    <t>Swakarya Raharja</t>
  </si>
  <si>
    <t>Langgeng Lestari</t>
  </si>
  <si>
    <t>Jati Mas</t>
  </si>
  <si>
    <t>Gayuh Mulyo</t>
  </si>
  <si>
    <t xml:space="preserve">Amanah Maju Sejahtera </t>
  </si>
  <si>
    <t>Sumber Rahayu (Selopuro Watupatok)</t>
  </si>
  <si>
    <t>Desa Wiyoro  Kec. Ngadirojo</t>
  </si>
  <si>
    <t>Desa Wonodadi Wetan Kec. Ngadirojo</t>
  </si>
  <si>
    <t>Desa Bodag Kec. Ngadirojo</t>
  </si>
  <si>
    <t>Desa Nogosari Kec. Ngadirojo</t>
  </si>
  <si>
    <t>Desa Sumbowo Kec.Sudimoro</t>
  </si>
  <si>
    <t>Desa Tulakan, Kec. Tulakan</t>
  </si>
  <si>
    <t>Desa Kalikuning, Kec. Tulakan</t>
  </si>
  <si>
    <t>Desa Arjowinangun Kec. Kebonagung</t>
  </si>
  <si>
    <t>Desa Widoro  Kec. Pacitan</t>
  </si>
  <si>
    <t>Desa Tanjungsari Kec,Pacitan</t>
  </si>
  <si>
    <t>Desa Bolosingo Kec,Pacitan</t>
  </si>
  <si>
    <t>Desa Menadi Kec Pacitan</t>
  </si>
  <si>
    <t>Desa Tamanasri Kec.Pringkuku</t>
  </si>
  <si>
    <t>Desa Watukarung Kec.Pringkuku</t>
  </si>
  <si>
    <t>Desa Glinggangan Kec. Pringkuku</t>
  </si>
  <si>
    <t>Desa Mantren Kec. Punung</t>
  </si>
  <si>
    <t>Desa Kebonsari</t>
  </si>
  <si>
    <t>Desa Cemeng Kec. Donorojo</t>
  </si>
  <si>
    <t>Desa Gedompol Kec. Donorojo</t>
  </si>
  <si>
    <t>Desa Gendaran Kec. Donorojo</t>
  </si>
  <si>
    <t>Desa Mlati Kec. Arjosari</t>
  </si>
  <si>
    <t>Desa Tremas</t>
  </si>
  <si>
    <t>Desa Arjosari Kec.Arjosari</t>
  </si>
  <si>
    <t>Desa Mangunharjo Kec. Arjosari</t>
  </si>
  <si>
    <t>Desa Temon Kec.Arjosari</t>
  </si>
  <si>
    <t>Desa Jatimalang Kec.Arjosari</t>
  </si>
  <si>
    <t>Desa Gayuhan Kec.Arjosari</t>
  </si>
  <si>
    <t>Desa Kebondalem, Kec. Tegalombo</t>
  </si>
  <si>
    <t>Desa Pucangombo Kec. Tegalombo</t>
  </si>
  <si>
    <t>Pacitan,             Juli  2023</t>
  </si>
  <si>
    <t>Belum Terbentuk</t>
  </si>
  <si>
    <t>Desa Ketro, Kec. Tulakan</t>
  </si>
  <si>
    <t>Desa Ketro Harjo, Kec. Tulakan</t>
  </si>
  <si>
    <t>Desa Jeruk, Kec Bandar</t>
  </si>
  <si>
    <t>Jumlah Total</t>
  </si>
  <si>
    <t>Giri Makmur</t>
  </si>
  <si>
    <t>Tanjung Puro</t>
  </si>
  <si>
    <t>- Pengadaan barang dan Jasa
- Perikanan Lele</t>
  </si>
  <si>
    <t>Perdes No. 05 Tahun 2015</t>
  </si>
  <si>
    <t>- Pariwisata
- Perdagangan
- Jasa &amp; Industri</t>
  </si>
  <si>
    <t>- Unit Simpan Pinjam
- Jasa</t>
  </si>
  <si>
    <t>Bina Usaha</t>
  </si>
  <si>
    <t>Karya bakti</t>
  </si>
  <si>
    <t>Nomer Kontak (HP./WA)</t>
  </si>
  <si>
    <t>08125001485</t>
  </si>
  <si>
    <t>082314702517</t>
  </si>
  <si>
    <t>082331669706</t>
  </si>
  <si>
    <t>081233176576</t>
  </si>
  <si>
    <t>087856225703</t>
  </si>
  <si>
    <t>083845506008</t>
  </si>
  <si>
    <t>081325276055</t>
  </si>
  <si>
    <t>083845891867</t>
  </si>
  <si>
    <t>085230343077</t>
  </si>
  <si>
    <t>0881036638002</t>
  </si>
  <si>
    <t>081946523887</t>
  </si>
  <si>
    <t>087758081985</t>
  </si>
  <si>
    <t>082244059230</t>
  </si>
  <si>
    <t>082330373738</t>
  </si>
  <si>
    <t>081933187991</t>
  </si>
  <si>
    <t>083850923858</t>
  </si>
  <si>
    <t>083135565534</t>
  </si>
  <si>
    <t>083845789318</t>
  </si>
  <si>
    <t>087863921910</t>
  </si>
  <si>
    <t>081357277721</t>
  </si>
  <si>
    <t>087701659365</t>
  </si>
  <si>
    <t>085929090940</t>
  </si>
  <si>
    <t>081335031613</t>
  </si>
  <si>
    <t>085331377828</t>
  </si>
  <si>
    <t>081287243991</t>
  </si>
  <si>
    <t>081216216888</t>
  </si>
  <si>
    <t>082233517637</t>
  </si>
  <si>
    <t>082144119950</t>
  </si>
  <si>
    <t>087758069800</t>
  </si>
  <si>
    <t>085335201261</t>
  </si>
  <si>
    <t>082232632996</t>
  </si>
  <si>
    <t>083899461906</t>
  </si>
  <si>
    <t>085235735597</t>
  </si>
  <si>
    <t>085232228190</t>
  </si>
  <si>
    <t>082245982156</t>
  </si>
  <si>
    <t>085225323592</t>
  </si>
  <si>
    <t>082330338445</t>
  </si>
  <si>
    <t>083845836927</t>
  </si>
  <si>
    <t>082147481675</t>
  </si>
  <si>
    <t>082131312020</t>
  </si>
  <si>
    <t>081232835360</t>
  </si>
  <si>
    <t>081234100573</t>
  </si>
  <si>
    <t>082140770955</t>
  </si>
  <si>
    <t>082233724546</t>
  </si>
  <si>
    <t>082142162860</t>
  </si>
  <si>
    <t>085348377676</t>
  </si>
  <si>
    <t>085932428188</t>
  </si>
  <si>
    <t>082331065964</t>
  </si>
  <si>
    <t>081259837775</t>
  </si>
  <si>
    <t>0817587335</t>
  </si>
  <si>
    <t>087758743809</t>
  </si>
  <si>
    <t>082311596832</t>
  </si>
  <si>
    <t>082232626666</t>
  </si>
  <si>
    <t>0817463936</t>
  </si>
  <si>
    <t>085235992797</t>
  </si>
  <si>
    <t>082233564935</t>
  </si>
  <si>
    <t>085338402719</t>
  </si>
  <si>
    <t>081217441839</t>
  </si>
  <si>
    <t>082175496034</t>
  </si>
  <si>
    <t>082333449919</t>
  </si>
  <si>
    <t>085967156000</t>
  </si>
  <si>
    <t xml:space="preserve">Desa Jetis Kidul Kec. </t>
  </si>
  <si>
    <t>Desa Padi Kec. Tulakan</t>
  </si>
  <si>
    <t xml:space="preserve">Desa Arjowinangun </t>
  </si>
  <si>
    <t>Subur Makmur</t>
  </si>
  <si>
    <t>Krida Taruna Pelem</t>
  </si>
  <si>
    <t>Ploso Makmur Ploso</t>
  </si>
  <si>
    <t>Arjuna mulya Arjowinangun</t>
  </si>
  <si>
    <t>Sumber Maju Sumberharjo</t>
  </si>
  <si>
    <t>bergas mandiri Widoro</t>
  </si>
  <si>
    <t>Argo Manik Kalipelus</t>
  </si>
  <si>
    <t>Manik Lestari Karanganyar</t>
  </si>
  <si>
    <t>Makmur Agung Sejahtera Kebonagung</t>
  </si>
  <si>
    <t>Sarono mulyo Sanggrahan</t>
  </si>
  <si>
    <t>Sejahtera Punjung</t>
  </si>
  <si>
    <t>Karta Utama Arjosari</t>
  </si>
  <si>
    <t>Mandiri Pagutan</t>
  </si>
  <si>
    <t>Langgeng Lestari Temon</t>
  </si>
  <si>
    <t>Manunggal Mujing</t>
  </si>
  <si>
    <t>Sejahtera Nawangan</t>
  </si>
  <si>
    <t>Usaha Bersama Tokawi</t>
  </si>
  <si>
    <t>Makmur Jetis Lor</t>
  </si>
  <si>
    <t>Tunas Pejuang Pakis Baru</t>
  </si>
  <si>
    <t>Ngudi Makmur Ngromo</t>
  </si>
  <si>
    <t>Muda Perkasa Tumpuk</t>
  </si>
  <si>
    <t>Selopuro Watupatok</t>
  </si>
  <si>
    <t>Setiyo Manunggal Gemaharjo</t>
  </si>
  <si>
    <t>Mapan Tegalombo</t>
  </si>
  <si>
    <t>Makmur Jetak</t>
  </si>
  <si>
    <t>Panji Rangin Nglaran</t>
  </si>
  <si>
    <t>Luwih Mukti Kluwih</t>
  </si>
  <si>
    <t>Manunggal Tulakan</t>
  </si>
  <si>
    <t>Jati Mulia Jatigunung</t>
  </si>
  <si>
    <t>Makmur Gasang</t>
  </si>
  <si>
    <t>Sumber Makmur Ngile</t>
  </si>
  <si>
    <t>Lestari Bubakan</t>
  </si>
  <si>
    <t>Kencana Sari Losari</t>
  </si>
  <si>
    <t>Raharjo Ngumbul</t>
  </si>
  <si>
    <t>Mitra Harapan Wonosidi</t>
  </si>
  <si>
    <t>Rejomulyo Sidomulyo</t>
  </si>
  <si>
    <t>Bumi Kencono Pagerkidul</t>
  </si>
  <si>
    <t>Artomoro Sudimoro</t>
  </si>
  <si>
    <t>Giri Arto Ketanggung</t>
  </si>
  <si>
    <t>Lestari Klepu</t>
  </si>
  <si>
    <t>Gemilang Karangmulyo</t>
  </si>
  <si>
    <t>Sumber Makmur Abadi Sumberejo</t>
  </si>
  <si>
    <t>- Pariwisata
- Perdagangan
- Internet</t>
  </si>
  <si>
    <t>Perdes No. 05 Tahun 2021</t>
  </si>
  <si>
    <t>Perdes No. 001 Tahun 2016</t>
  </si>
  <si>
    <t>Gendo ilir Makmur Tamanasri</t>
  </si>
  <si>
    <t xml:space="preserve">- Penyewaan Pertokoan,
- Penyewaan Gedung dan terop, 
- Simpan Pinjam
</t>
  </si>
  <si>
    <t>Perdes no : 06 tahun 2022</t>
  </si>
  <si>
    <t>Perdes no 10 tahun 2020</t>
  </si>
  <si>
    <t>Isi ulang galon
Sewa molen
Bri link
Wifi smartvillage
Es batu
Usaha perjalanan wisata
Sewa scafolding</t>
  </si>
  <si>
    <t>Perdes No.09 tahun 2017</t>
  </si>
  <si>
    <t>1. HIPAM ( air bersih)
2 . LKD ( simpan pinjam)</t>
  </si>
  <si>
    <t xml:space="preserve">Perdes No. 06 Tahun 2016 </t>
  </si>
  <si>
    <t>Pertokoan/ Perdagangan</t>
  </si>
  <si>
    <t>Pariwisata pantai</t>
  </si>
  <si>
    <t>Perdes No. 11 tahun 2020</t>
  </si>
  <si>
    <t>Perdagangan
Jasa Persewaan
Agen BRI LINK</t>
  </si>
  <si>
    <t>Perdes 02 Tahun 2018</t>
  </si>
  <si>
    <t>HiPAM (Air Minum)</t>
  </si>
  <si>
    <t>Perdes No 05 Tahun 2016</t>
  </si>
  <si>
    <t>Perdagangan
Jasa</t>
  </si>
  <si>
    <t>Perdes No 05 Tahun 2022</t>
  </si>
  <si>
    <t>- Perdagangan
- Simpan Pinjam
- Pengelolaan Pasar Desa
- Pengelolaan Aset Desa
- Pengelolaan Sampah
- Pengelolaan Irigasi Pertanian
- Pengelolaan Air Minum</t>
  </si>
  <si>
    <t xml:space="preserve">AHU-01725.AH.01.33.TAHUN 2021 </t>
  </si>
  <si>
    <t>Perdagangan</t>
  </si>
  <si>
    <t>Perdes No 03 Tahun 2022</t>
  </si>
  <si>
    <t>AHU-03819.AH.01.33.TAHUN 2022</t>
  </si>
  <si>
    <t>AHU-02976.AH.01.33.TAHUN 2022</t>
  </si>
  <si>
    <t>AHU-02929.AH.01.33.TAHUN 2022</t>
  </si>
  <si>
    <t>Desa Tulakan Kec. Tulakan</t>
  </si>
  <si>
    <t>Desa Kalikuning Kec. Tulakan</t>
  </si>
  <si>
    <t>AHU-06919.AH.01.33.TAHUN 2022</t>
  </si>
  <si>
    <t xml:space="preserve">Perdes No. 04 Tahun 2017
</t>
  </si>
  <si>
    <t xml:space="preserve">PerdesNo. 03 Tahun 2013
</t>
  </si>
  <si>
    <t>Koperasi, Persewaan, Toko ATK, Pertanian, Perikanan, Internet</t>
  </si>
  <si>
    <t>- AHU-00277.AH.01.33.TAHUN 2022</t>
  </si>
  <si>
    <t xml:space="preserve">- Penyewaan </t>
  </si>
  <si>
    <t xml:space="preserve">- Persewaan Alat </t>
  </si>
  <si>
    <t>- Penggemukan Sapi</t>
  </si>
  <si>
    <t xml:space="preserve">- Simpan Pinjam </t>
  </si>
  <si>
    <t xml:space="preserve"> '- Penyedia Jasa </t>
  </si>
  <si>
    <t>- Pertokoan
- perpajakan
- BRI Link</t>
  </si>
  <si>
    <t>- Simpan Pinjam
- Perdagangan</t>
  </si>
  <si>
    <t>- Pariwisata dan Jasa</t>
  </si>
  <si>
    <t>- Peternakan</t>
  </si>
  <si>
    <t>- HIPAM (Air Bersih)
- Wisata
- BRI Link</t>
  </si>
  <si>
    <t>- Rest Area
- Pengemasan dan Pemasaran UEM
- Simpan Pinjam</t>
  </si>
  <si>
    <t>- simpan Pinjam</t>
  </si>
  <si>
    <t>- Perdagangan 
- Pertanian
- Usaha Jasa</t>
  </si>
  <si>
    <t>- Pasar Desa
- Jasa Sewa (Molen,Terop)
- Simpan Pinjam</t>
  </si>
  <si>
    <t>- AHU-00689.AH.01.33.TAHUN 2022</t>
  </si>
  <si>
    <t>- AHU-00922.AH.01.33.TAHUN 2021</t>
  </si>
  <si>
    <t>- AHU-03766.AH.01.33.TAHUN 2022</t>
  </si>
  <si>
    <t xml:space="preserve"> AHU-05325.AH.01.33.TAHUN 2022</t>
  </si>
  <si>
    <t>AHU-04802.AH.01.33.TAHUN 2022</t>
  </si>
  <si>
    <t>AHU-02521.AH.01.33.TAHUN 2022</t>
  </si>
  <si>
    <t>AHU-00924.AH.01.33.TAHUN 2021</t>
  </si>
  <si>
    <t xml:space="preserve"> AHU-01350.AH.0133.TAHUN 2023</t>
  </si>
  <si>
    <t xml:space="preserve"> AHU-06827.AH.01.33.TAHUN 2022</t>
  </si>
  <si>
    <t>AHU-00919.AH.01.33.TAHUN 2021</t>
  </si>
  <si>
    <t>AHU-05055.AH.01.33.TAHUN 2022</t>
  </si>
  <si>
    <t>AHU-04811.AH.01.33.TAHUN 2022</t>
  </si>
  <si>
    <t>AHU-04339.AH.01.33.TAHUN 2022</t>
  </si>
  <si>
    <t>AHU-07301.AH.01.33.TAHUN 2022</t>
  </si>
  <si>
    <t>AHU-01792.AH.01.33.TAHUN 2021</t>
  </si>
  <si>
    <t>AHU-02098.AH.01.33.TAHUN 2021</t>
  </si>
  <si>
    <t>AHU-02107.AH.01.33.TAHUN 2022</t>
  </si>
  <si>
    <t>AHU-00925.AH.01.33.TAHUN 2021</t>
  </si>
  <si>
    <t>AHU-07685.AH.01.33.TAHUN 2022</t>
  </si>
  <si>
    <t>AHU-02033.AH.01.33.TAHUN 2022</t>
  </si>
  <si>
    <t>AHU-03614.AH.01.33.TAHUN 2022</t>
  </si>
  <si>
    <t>AHU-01482.AH.01.33.TAHUN 2023</t>
  </si>
  <si>
    <t xml:space="preserve"> AHU-01794.AH.01.33.TAHUN 2022</t>
  </si>
  <si>
    <t>AHU-00739.AH.01.33.TAHUN 2022</t>
  </si>
  <si>
    <t>AHU-00921.AH.01.33.TAHUN 2021</t>
  </si>
  <si>
    <t>AHU-02455.AH.01.33.TAHUN 2022</t>
  </si>
  <si>
    <t>AHU-00602.AH.01.33.TAHUN 2023</t>
  </si>
  <si>
    <t>AHU-02925.AH.01.33.TAHUN 2022</t>
  </si>
  <si>
    <t>AHU-02100.AH.01.33.TAHUN 2022</t>
  </si>
  <si>
    <t>AHU-02663.AH.01.33.TAHUN 2023</t>
  </si>
  <si>
    <t>AHU-00724.AH.01.33.TAHUN 2022</t>
  </si>
  <si>
    <t>AHU-03522.AH.01.33.TAHUN 2022</t>
  </si>
  <si>
    <t>AHU-03384.AH.01.33.TAHUN 2022</t>
  </si>
  <si>
    <t xml:space="preserve"> AHU-02432.AH.01.33.TAHUN 2022</t>
  </si>
  <si>
    <t>AHU-02087.AH.01.33.TAHUN 2022</t>
  </si>
  <si>
    <t xml:space="preserve"> AHU-02025.AH.01.33.TAHUN 2022</t>
  </si>
  <si>
    <t>AHU-00072.AH.01.33.TAHUN 2022</t>
  </si>
  <si>
    <t>AHU-00457.AH.01.33.TAHUN 2023</t>
  </si>
  <si>
    <t>AHU-04820.AH.01.33.TAHUN 2022</t>
  </si>
  <si>
    <t>AHU-02394.AH.01.33.TAHUN 2022</t>
  </si>
  <si>
    <t>NOMER BADAN HUKUM</t>
  </si>
  <si>
    <t>NOMER PERDES</t>
  </si>
  <si>
    <t xml:space="preserve">Perdes No. 12 Tahun 2019
</t>
  </si>
  <si>
    <t xml:space="preserve"> Perdes No. 8 Tahun 2018
</t>
  </si>
  <si>
    <t xml:space="preserve"> Perdes No. 11 Tahun 2019 
</t>
  </si>
  <si>
    <t xml:space="preserve"> Perdes No. 04 Tahun 2012
</t>
  </si>
  <si>
    <t xml:space="preserve"> Perdes No. 04 Tahun 2016
</t>
  </si>
  <si>
    <t xml:space="preserve"> Perdes No. 01.Tahun 2017
</t>
  </si>
  <si>
    <t xml:space="preserve"> Perdes No. 06 Tahun 2011
</t>
  </si>
  <si>
    <t xml:space="preserve"> Perdes No. 6 tahin 2016
</t>
  </si>
  <si>
    <t xml:space="preserve"> Perdes No. 08 Tahun 2021
</t>
  </si>
  <si>
    <t xml:space="preserve"> Perdes No. 05.B Tahun 2020
</t>
  </si>
  <si>
    <t xml:space="preserve"> Perdes No. 05 Tahun 20218 
</t>
  </si>
  <si>
    <t xml:space="preserve"> Perdes No. 05 Tahun 2019 
</t>
  </si>
  <si>
    <t xml:space="preserve"> Perdes No. 6 Tahun 2018
</t>
  </si>
  <si>
    <t xml:space="preserve"> Perdes No. 057Tahun 2014
</t>
  </si>
  <si>
    <t xml:space="preserve"> Perdes no.37 Th 2018
</t>
  </si>
  <si>
    <t xml:space="preserve"> Perdes No. 6 Th 2018
</t>
  </si>
  <si>
    <t xml:space="preserve">Perdes No. 4 Tahun 2016
</t>
  </si>
  <si>
    <t xml:space="preserve"> Perdes No. 08 tahun 2021 
</t>
  </si>
  <si>
    <t xml:space="preserve"> Perdes No. 03 Tahun 2011
</t>
  </si>
  <si>
    <t xml:space="preserve"> Perdes No. 04 Tahun 2012 
</t>
  </si>
  <si>
    <t xml:space="preserve"> Perdes No. 412/02/2006/2015    
</t>
  </si>
  <si>
    <t xml:space="preserve"> Perdes No. 03 Tahun 2018
</t>
  </si>
  <si>
    <t xml:space="preserve"> Perdes No.08 Tahun 2018
</t>
  </si>
  <si>
    <t xml:space="preserve"> Perdes No.05 Taahun 2018 
</t>
  </si>
  <si>
    <t xml:space="preserve"> Perdes No. 04Tahun 2018
</t>
  </si>
  <si>
    <t xml:space="preserve"> Perdes No.09 Tahun 2020
</t>
  </si>
  <si>
    <t xml:space="preserve"> Perdes No. 01 Tahun 2017</t>
  </si>
  <si>
    <t xml:space="preserve"> Perdes No 04 Tahun 2018 
</t>
  </si>
  <si>
    <t xml:space="preserve"> Perdes No.03 Tahun 2020
</t>
  </si>
  <si>
    <t xml:space="preserve"> Perdes No.03 Tahun 2013
</t>
  </si>
  <si>
    <t xml:space="preserve"> Perdes No.05 Tahun 2011
</t>
  </si>
  <si>
    <t xml:space="preserve"> Perdes No. 06 Tahun 2019
</t>
  </si>
  <si>
    <t xml:space="preserve"> Perdes 05 Tahun 2017
</t>
  </si>
  <si>
    <t xml:space="preserve"> Perdes No. 08 Tahun 2018
</t>
  </si>
  <si>
    <t xml:space="preserve"> Perdes No. 06 Tahun 2012
</t>
  </si>
  <si>
    <t xml:space="preserve"> Perdes No. 06 Tahun 2012 
</t>
  </si>
  <si>
    <t xml:space="preserve"> Perdes No. 07 Tahun 2014
</t>
  </si>
  <si>
    <t>Perdes No. 02 Tahun 2018
29 Januari2019</t>
  </si>
  <si>
    <t xml:space="preserve">Perdes No. 05 Tahun 2021
</t>
  </si>
  <si>
    <t xml:space="preserve">Perdes No. 5 tahun 2021
</t>
  </si>
  <si>
    <t>AHU-00409.AH.01.33.TAHUN 2022</t>
  </si>
  <si>
    <t>AHU-00537.AH.01.33.TAHUN 2023</t>
  </si>
  <si>
    <t>AHU-06971.AH.01.33.TAHUN 2022</t>
  </si>
  <si>
    <t xml:space="preserve">Perdes No. 03 b Tahun 2019
</t>
  </si>
  <si>
    <t>Desa Sukodono Kec. Donorojo</t>
  </si>
  <si>
    <t>Desa Sawahan Kec. Donorojo</t>
  </si>
  <si>
    <t>Desa Klepu Kec. Donorojo</t>
  </si>
  <si>
    <t>Desa Sekar Kec. Donorojo</t>
  </si>
  <si>
    <t>Desa Kalak Kec. Donorojo</t>
  </si>
  <si>
    <t>Desa Punung Kec. Punung</t>
  </si>
  <si>
    <t>Desa Gondosari Kec. Punung</t>
  </si>
  <si>
    <t>Desa Sooka Kec. Punung</t>
  </si>
  <si>
    <t>Desa Mendolo Kidul Kec. Punung</t>
  </si>
  <si>
    <t>Desa Ploso Kec. Punung</t>
  </si>
  <si>
    <t>Desa Bomo Kec. Punung</t>
  </si>
  <si>
    <t>Desa Wareng Kec. Punung</t>
  </si>
  <si>
    <t>Desa Dadapan Kec. Pringkuku</t>
  </si>
  <si>
    <t>Desa Poko Kec. Pringkuku</t>
  </si>
  <si>
    <t>Desa Sugihwaras Kec. Pringkuku</t>
  </si>
  <si>
    <t>Desa Jlubang Kec. Pringkuku</t>
  </si>
  <si>
    <t>Desa Pringkuku Kec. Pringkuku</t>
  </si>
  <si>
    <t>Desa Dersono Kec. Pringkuku</t>
  </si>
  <si>
    <t>Desa Ngadirejan Kec. Pringkuku</t>
  </si>
  <si>
    <t>Desa Tamanasri Kec. Pringkuku</t>
  </si>
  <si>
    <t>Desa Wonogondo Kec Kebonagung</t>
  </si>
  <si>
    <t>Desa Kalipelus Kec. Kebonagung</t>
  </si>
  <si>
    <t>Desa Genbuk Kec. Kebonagung</t>
  </si>
  <si>
    <t>Desa Mantren Kec. Kebonagung</t>
  </si>
  <si>
    <t>Desa Sidomulyo Kec. Kebonagung</t>
  </si>
  <si>
    <t>Desa Klesem Kec. Kebonagung</t>
  </si>
  <si>
    <t>Desa Plumbungan Kec. Kebonagung</t>
  </si>
  <si>
    <t>Desa Punjung Kec. Kebonagung</t>
  </si>
  <si>
    <t>Desa Ketepung Kec. Kebonagung</t>
  </si>
  <si>
    <t>Desa Tremas  Kec. Arjosari</t>
  </si>
  <si>
    <t>Desa Sedayu Kec. Arjosari</t>
  </si>
  <si>
    <t>Desa Borang Kec. Arjosari</t>
  </si>
  <si>
    <t>Desa Ketanggung Kec. Sudimoro</t>
  </si>
  <si>
    <t>Desa Temon Kec. Arjosari</t>
  </si>
  <si>
    <t>Desa Jatimalang Kec. Arjosari</t>
  </si>
  <si>
    <t>Desa Gayuhan Kec. Arjosari</t>
  </si>
  <si>
    <t>Desa  Mujing Kec. Nawangan</t>
  </si>
  <si>
    <t>Desa Jetis Lor Kec. Nawangan</t>
  </si>
  <si>
    <t>Desa Tokawi  Kec. Nawangan</t>
  </si>
  <si>
    <t>Desa Bandar Kec. Bandar</t>
  </si>
  <si>
    <t>Desa Petungsinarang Kec. Bandar</t>
  </si>
  <si>
    <t>Desa Ngunut Kec. Bandar</t>
  </si>
  <si>
    <t>Desa Kledung  Kec. Bandar</t>
  </si>
  <si>
    <t>Desa Tumpuk  Kec Bandar</t>
  </si>
  <si>
    <t>Desa Watupatok Kec Bandar</t>
  </si>
  <si>
    <t>Desa Tegalombo Kec. Tegalombo</t>
  </si>
  <si>
    <t>Desa Kasihan  Kec. Tegalombo</t>
  </si>
  <si>
    <t>Desa Tahunan Baru  Kec. Tegalombo</t>
  </si>
  <si>
    <t>Desa Gemaharjo  Kec. Tegalombo</t>
  </si>
  <si>
    <t>Desa Ploso Kec. Tegalombo</t>
  </si>
  <si>
    <t>Desa Gedangan Kec. Tegalombo</t>
  </si>
  <si>
    <t>Desa Tahunan Kec. Tegalombo</t>
  </si>
  <si>
    <t>Desa Ngreco  Kec. Tegalombo</t>
  </si>
  <si>
    <t>Desa Kebondalem Kec. Tegalombo</t>
  </si>
  <si>
    <t>Desa Ngumbul Kec. Tulakan</t>
  </si>
  <si>
    <t>Desa wonoanti  Kec. Tulakan</t>
  </si>
  <si>
    <t>Desa Gasang  Kecamatan Tulakan</t>
  </si>
  <si>
    <t>Desa Losari Kecamatan Tulakan</t>
  </si>
  <si>
    <t>Desa Wonosidi Kec. Tulakan</t>
  </si>
  <si>
    <t>Desa Bubakan Kec. Tulakan</t>
  </si>
  <si>
    <t>Desa Kluwih Kec. Tulakan</t>
  </si>
  <si>
    <t>Desa Bungur Kec. Tulakan</t>
  </si>
  <si>
    <t>Desa Jatigunung Kec. Tulakan</t>
  </si>
  <si>
    <t>Desa Pagerejo Kec. Ngadirojo</t>
  </si>
  <si>
    <t>Desa Sidomulyo Kec. Ngadirojo</t>
  </si>
  <si>
    <t xml:space="preserve">Desa Cokrokembang Kec. Ngadirojo </t>
  </si>
  <si>
    <t>Desa Bogoharjo Kec. Ngadirojo</t>
  </si>
  <si>
    <t>Desa Hadiluwih Kec. Ngadirojo</t>
  </si>
  <si>
    <t>Desa Cangkring Kec. Ngadirojo</t>
  </si>
  <si>
    <t>DesaWonokarto Kec. Ngadirojo</t>
  </si>
  <si>
    <t>DesaTanjungPuro Kec. Ngadirojo</t>
  </si>
  <si>
    <t>Desa Hadi Warno Kec. Ngadirojo</t>
  </si>
  <si>
    <t>Desa Ngadirojo Kec. Ngadirojo</t>
  </si>
  <si>
    <t>Desa Tanjung Lor  Kec. Ngodirojo</t>
  </si>
  <si>
    <t>Desa Wonodadi Kulon Kec. Ngadirojo</t>
  </si>
  <si>
    <t>Desa Wonoasri Kec. Ngadirojo</t>
  </si>
  <si>
    <t>Desa Wonosobo Kec. Ngadirojo</t>
  </si>
  <si>
    <t>Desa Sukorejo Kec. Sudimoro</t>
  </si>
  <si>
    <t>Desa Sudimoro Kec. Sudimoro</t>
  </si>
  <si>
    <t>Desa Pager Lor Kec. Sudimoro</t>
  </si>
  <si>
    <t>Desa Karangmulyo Kec. Sudimoro</t>
  </si>
  <si>
    <t>DesaSumberejo Kec. Sudimoro</t>
  </si>
  <si>
    <t>Desa Pager Kidul Kec. Sudimoro</t>
  </si>
  <si>
    <t>Desa Gunungrejo Kec. Sudimoro</t>
  </si>
  <si>
    <t>Desa Sempu Kec. Nawangan</t>
  </si>
  <si>
    <t xml:space="preserve">AHU-03446.AH.01.33.TAHUN 2022
</t>
  </si>
  <si>
    <t>AHU-01722.AH.01.33.TAHUN 2022</t>
  </si>
  <si>
    <t>AHU-00920.AH.01.33.TAHUN 2021</t>
  </si>
  <si>
    <t>AHU-01327.AH.01.33.TAHUN 2023</t>
  </si>
  <si>
    <t>AHU-00923.AH.01.33.TAHUN 2021</t>
  </si>
  <si>
    <t>AHU-00146.AH.01.33.TAHUN 2022</t>
  </si>
  <si>
    <t>Pemasaran, Persewaan, Pariwisata</t>
  </si>
  <si>
    <t>Perdagangan
Gas, Aqua Galon, ATK</t>
  </si>
  <si>
    <t>Desa Jetak Kec. Tulakan</t>
  </si>
  <si>
    <t xml:space="preserve">Perdes No. 07 Tahun 2015
</t>
  </si>
  <si>
    <t>Makmur Abadi Penggung</t>
  </si>
  <si>
    <t>Perdes No 03 Tahun 2021</t>
  </si>
  <si>
    <t>Beriman Donorojo</t>
  </si>
  <si>
    <t>Sido makmur Kledung</t>
  </si>
  <si>
    <t>Men Mulyo Mendolo Kidul</t>
  </si>
  <si>
    <t>Rejo Toto Ngadirejan</t>
  </si>
  <si>
    <t>Arum Wengker Kidul Sukorejo</t>
  </si>
  <si>
    <t>Rejo Makmur Sejahtera Tambakrejo</t>
  </si>
  <si>
    <t>Tanjung Makmur Tanjungsari</t>
  </si>
  <si>
    <t>Tinatar Makmur Tinatar</t>
  </si>
  <si>
    <t>Ngudi Makmur Watukarung</t>
  </si>
  <si>
    <t>Makmur Abadi Tanjungpuro</t>
  </si>
  <si>
    <t>AHU-03234.AH.01.33.TAHUN 2023</t>
  </si>
  <si>
    <t>Tirta Sakti</t>
  </si>
  <si>
    <t>Widoro Makmur Widoro</t>
  </si>
  <si>
    <t>MAJU</t>
  </si>
  <si>
    <t>BERKEMBANG</t>
  </si>
  <si>
    <t>PEMULA</t>
  </si>
  <si>
    <t>DATA BADAN USAHA MILIK DESA (BUMDESA) 
 SE KABUPATEN PACITAN</t>
  </si>
  <si>
    <t>SUKODONO</t>
  </si>
  <si>
    <t>SAWAHAN</t>
  </si>
  <si>
    <t>KLEPU</t>
  </si>
  <si>
    <t>KALAK</t>
  </si>
  <si>
    <t>SEKAR</t>
  </si>
  <si>
    <t>SENDANG</t>
  </si>
  <si>
    <t>WIDORO</t>
  </si>
  <si>
    <t>BELAH</t>
  </si>
  <si>
    <t>CEMENG</t>
  </si>
  <si>
    <t>GEDOMPOL</t>
  </si>
  <si>
    <t>GENDARAN</t>
  </si>
  <si>
    <t>GONDOSARI</t>
  </si>
  <si>
    <t>SOOKA</t>
  </si>
  <si>
    <t>MENDOLO KIDUL</t>
  </si>
  <si>
    <t>PLOSO</t>
  </si>
  <si>
    <t>BOMO</t>
  </si>
  <si>
    <t>KENDAL</t>
  </si>
  <si>
    <t>PITON</t>
  </si>
  <si>
    <t>WARENG</t>
  </si>
  <si>
    <t>MENDOLO LOR</t>
  </si>
  <si>
    <t>MANTREN</t>
  </si>
  <si>
    <t>TINATAR</t>
  </si>
  <si>
    <t>KEBONSARI</t>
  </si>
  <si>
    <t>DADAPAN</t>
  </si>
  <si>
    <t>POKO</t>
  </si>
  <si>
    <t>PELEM</t>
  </si>
  <si>
    <t>SUGIHWARAS</t>
  </si>
  <si>
    <t>JLUBANG</t>
  </si>
  <si>
    <t>DERSONO</t>
  </si>
  <si>
    <t>CANDI</t>
  </si>
  <si>
    <t>NGADIREJAN</t>
  </si>
  <si>
    <t>TAMANASRI</t>
  </si>
  <si>
    <t>WATUKARUNG</t>
  </si>
  <si>
    <t>GLINGGANGAN</t>
  </si>
  <si>
    <t>ARJOWINANGUN</t>
  </si>
  <si>
    <t>SIRNOBOYO</t>
  </si>
  <si>
    <t>SEMANTEN</t>
  </si>
  <si>
    <t>SAMBONG</t>
  </si>
  <si>
    <t>PONGGOK</t>
  </si>
  <si>
    <t>KEMBANG</t>
  </si>
  <si>
    <t>BANGUNSARI</t>
  </si>
  <si>
    <t>BANJARSARI</t>
  </si>
  <si>
    <t>SUMBERHARJO</t>
  </si>
  <si>
    <t>SUKOHARJO</t>
  </si>
  <si>
    <t>TAMBAKREJO</t>
  </si>
  <si>
    <t>TANJUNGSARI</t>
  </si>
  <si>
    <t>BOLOSINGO</t>
  </si>
  <si>
    <t>MENADI</t>
  </si>
  <si>
    <t>WONOGONDO</t>
  </si>
  <si>
    <t>KALIPELUS</t>
  </si>
  <si>
    <t>KETRO</t>
  </si>
  <si>
    <t>GEMBUK</t>
  </si>
  <si>
    <t>KARANGNONGKO</t>
  </si>
  <si>
    <t>KARANGANYAR</t>
  </si>
  <si>
    <t>BANJARJO</t>
  </si>
  <si>
    <t>WORAWARI</t>
  </si>
  <si>
    <t>KLESEM</t>
  </si>
  <si>
    <t>SIDOMULYO</t>
  </si>
  <si>
    <t>PLUMBUNGAN</t>
  </si>
  <si>
    <t>KATIPUGAL</t>
  </si>
  <si>
    <t>GAWANG</t>
  </si>
  <si>
    <t>PURWOASRI</t>
  </si>
  <si>
    <t>SANGGRAHAN</t>
  </si>
  <si>
    <t>PUNJUNG</t>
  </si>
  <si>
    <t>KETEPUNG</t>
  </si>
  <si>
    <t>GUNUNGSARI</t>
  </si>
  <si>
    <t>JETIS KIDUL</t>
  </si>
  <si>
    <t>KARANGGEDE</t>
  </si>
  <si>
    <t>PAGUTAN</t>
  </si>
  <si>
    <t>MLATI</t>
  </si>
  <si>
    <t>TREMAS</t>
  </si>
  <si>
    <t>SEDAYU</t>
  </si>
  <si>
    <t>BORANG</t>
  </si>
  <si>
    <t>GEMBONG</t>
  </si>
  <si>
    <t>KEDUNGBENDO</t>
  </si>
  <si>
    <t>MANGUNHARJO</t>
  </si>
  <si>
    <t>TEMON</t>
  </si>
  <si>
    <t>JATIMALANG</t>
  </si>
  <si>
    <t>GAYUHAN</t>
  </si>
  <si>
    <t>PENGGUNG</t>
  </si>
  <si>
    <t>GONDANG</t>
  </si>
  <si>
    <t>PAKIS BARU</t>
  </si>
  <si>
    <t>TOKAWI</t>
  </si>
  <si>
    <t>JETIS LOR</t>
  </si>
  <si>
    <t>MUJING</t>
  </si>
  <si>
    <t>NGROMO</t>
  </si>
  <si>
    <t>SEMPU</t>
  </si>
  <si>
    <t>PETUNGSINARANG</t>
  </si>
  <si>
    <t>NGUNUT</t>
  </si>
  <si>
    <t>KLEDUNG</t>
  </si>
  <si>
    <t>TUMPUK</t>
  </si>
  <si>
    <t>WATU PATOK</t>
  </si>
  <si>
    <t>KASIHAN</t>
  </si>
  <si>
    <t>TAHUNAN BARU</t>
  </si>
  <si>
    <t>GEMAHARJO</t>
  </si>
  <si>
    <t>GEDANGAN</t>
  </si>
  <si>
    <t>TAHUNAN</t>
  </si>
  <si>
    <t>NGRECO</t>
  </si>
  <si>
    <t>KEBONDALEM</t>
  </si>
  <si>
    <t>PUCANGOMBO</t>
  </si>
  <si>
    <t>PADI</t>
  </si>
  <si>
    <t>JETAK</t>
  </si>
  <si>
    <t>NGUMBUL</t>
  </si>
  <si>
    <t>WONOANTI</t>
  </si>
  <si>
    <t>GASANG</t>
  </si>
  <si>
    <t>NGLARAN</t>
  </si>
  <si>
    <t>LOSARI</t>
  </si>
  <si>
    <t>WONOSIDI</t>
  </si>
  <si>
    <t>BUBAKAN</t>
  </si>
  <si>
    <t>KLUWIH</t>
  </si>
  <si>
    <t>NGILE</t>
  </si>
  <si>
    <t>BUNGUR</t>
  </si>
  <si>
    <t>JATIGUNUNG</t>
  </si>
  <si>
    <t>KALIKUNING</t>
  </si>
  <si>
    <t>PAGEREJO</t>
  </si>
  <si>
    <t>COKROKEMBANG</t>
  </si>
  <si>
    <t>BOGOHARJO</t>
  </si>
  <si>
    <t>WIYORO</t>
  </si>
  <si>
    <t>HADILUWIH</t>
  </si>
  <si>
    <t>CANGKRING</t>
  </si>
  <si>
    <t>WONOKARTO</t>
  </si>
  <si>
    <t>TANJUNG PURO</t>
  </si>
  <si>
    <t xml:space="preserve">HADIWARNO </t>
  </si>
  <si>
    <t>TANJUR LOR</t>
  </si>
  <si>
    <t>WONODADI KULON</t>
  </si>
  <si>
    <t>WONOASRI</t>
  </si>
  <si>
    <t>WONOSOBO</t>
  </si>
  <si>
    <t>SUKOREJO</t>
  </si>
  <si>
    <t>PAGER LOR</t>
  </si>
  <si>
    <t>KARANGMULYO</t>
  </si>
  <si>
    <t>SUMBEREJO</t>
  </si>
  <si>
    <t>PAGER KIDUL</t>
  </si>
  <si>
    <t>KETANGGUNG</t>
  </si>
  <si>
    <t>GUNUNGREJO</t>
  </si>
  <si>
    <t>SUMBOWO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</si>
</sst>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3" fillId="5" borderId="8" applyNumberFormat="0" applyFont="0" applyAlignment="0" applyProtection="0"/>
    <xf numFmtId="0" fontId="2" fillId="6" borderId="0" applyNumberFormat="0" applyBorder="0" applyAlignment="0" applyProtection="0"/>
  </cellStyleXfs>
  <cellXfs count="8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 wrapText="1"/>
    </xf>
    <xf numFmtId="0" fontId="7" fillId="0" borderId="1" xfId="5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12" fillId="0" borderId="1" xfId="1" applyFont="1" applyBorder="1" applyAlignment="1">
      <alignment vertical="center"/>
    </xf>
    <xf numFmtId="164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64" fontId="12" fillId="2" borderId="1" xfId="1" applyFont="1" applyFill="1" applyBorder="1" applyAlignment="1">
      <alignment vertical="center"/>
    </xf>
    <xf numFmtId="164" fontId="12" fillId="2" borderId="1" xfId="1" applyFont="1" applyFill="1" applyBorder="1" applyAlignment="1">
      <alignment vertical="center" wrapText="1"/>
    </xf>
    <xf numFmtId="0" fontId="7" fillId="0" borderId="3" xfId="2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vertical="center"/>
    </xf>
    <xf numFmtId="164" fontId="12" fillId="0" borderId="1" xfId="1" applyFont="1" applyFill="1" applyBorder="1" applyAlignment="1">
      <alignment vertical="center" wrapText="1"/>
    </xf>
    <xf numFmtId="164" fontId="12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164" fontId="14" fillId="0" borderId="1" xfId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1" fillId="0" borderId="0" xfId="0" quotePrefix="1" applyFont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quotePrefix="1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quotePrefix="1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8" fillId="7" borderId="3" xfId="2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center" vertical="center" wrapText="1" readingOrder="1"/>
    </xf>
    <xf numFmtId="0" fontId="2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7" borderId="2" xfId="2" applyFont="1" applyFill="1" applyBorder="1" applyAlignment="1">
      <alignment horizontal="center" vertical="center" wrapText="1"/>
    </xf>
    <xf numFmtId="0" fontId="18" fillId="7" borderId="4" xfId="2" applyFont="1" applyFill="1" applyBorder="1" applyAlignment="1">
      <alignment horizontal="center" vertical="center" wrapText="1"/>
    </xf>
    <xf numFmtId="0" fontId="18" fillId="7" borderId="3" xfId="2" applyFont="1" applyFill="1" applyBorder="1" applyAlignment="1">
      <alignment horizontal="center" vertical="center" wrapText="1"/>
    </xf>
    <xf numFmtId="0" fontId="18" fillId="7" borderId="5" xfId="2" applyFont="1" applyFill="1" applyBorder="1" applyAlignment="1">
      <alignment horizontal="center" vertical="center" wrapText="1"/>
    </xf>
    <xf numFmtId="0" fontId="18" fillId="7" borderId="6" xfId="2" applyFont="1" applyFill="1" applyBorder="1" applyAlignment="1">
      <alignment horizontal="center" vertical="center" wrapText="1"/>
    </xf>
    <xf numFmtId="0" fontId="18" fillId="7" borderId="7" xfId="2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 readingOrder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</cellXfs>
  <cellStyles count="6">
    <cellStyle name="20% - Accent1" xfId="5" builtinId="30"/>
    <cellStyle name="Bad" xfId="3" builtinId="27"/>
    <cellStyle name="Comma [0]" xfId="1" builtinId="6"/>
    <cellStyle name="Good" xfId="2" builtinId="26"/>
    <cellStyle name="Normal" xfId="0" builtinId="0"/>
    <cellStyle name="Note" xfId="4" builtinId="10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4"/>
  <sheetViews>
    <sheetView view="pageBreakPreview" topLeftCell="A169" zoomScale="130" zoomScaleNormal="160" zoomScaleSheetLayoutView="130" workbookViewId="0">
      <selection activeCell="G6" sqref="G6"/>
    </sheetView>
  </sheetViews>
  <sheetFormatPr defaultColWidth="9.140625" defaultRowHeight="15" x14ac:dyDescent="0.25"/>
  <cols>
    <col min="1" max="1" width="5.28515625" style="2" customWidth="1"/>
    <col min="2" max="2" width="11.140625" style="2" customWidth="1"/>
    <col min="3" max="3" width="12" style="2" customWidth="1"/>
    <col min="4" max="5" width="15.7109375" style="2" customWidth="1"/>
    <col min="6" max="6" width="15.140625" style="2" customWidth="1"/>
    <col min="7" max="7" width="20.28515625" style="2" customWidth="1"/>
    <col min="8" max="8" width="24.42578125" style="2" customWidth="1"/>
    <col min="9" max="9" width="11.7109375" style="2" customWidth="1"/>
    <col min="10" max="10" width="11" style="2" customWidth="1"/>
    <col min="11" max="11" width="10.42578125" style="2" customWidth="1"/>
    <col min="12" max="12" width="11.28515625" style="2" customWidth="1"/>
    <col min="13" max="13" width="11.42578125" style="2" customWidth="1"/>
    <col min="14" max="14" width="17.140625" style="2" customWidth="1"/>
    <col min="15" max="15" width="15.5703125" style="8" customWidth="1"/>
    <col min="16" max="17" width="9.140625" style="2"/>
    <col min="18" max="18" width="8.140625" style="2" customWidth="1"/>
    <col min="19" max="19" width="12.140625" style="2" bestFit="1" customWidth="1"/>
    <col min="20" max="20" width="7.7109375" style="2" bestFit="1" customWidth="1"/>
    <col min="21" max="21" width="13.28515625" style="2" bestFit="1" customWidth="1"/>
    <col min="22" max="23" width="9.140625" style="2"/>
    <col min="24" max="24" width="13.7109375" style="2" bestFit="1" customWidth="1"/>
    <col min="25" max="25" width="9.140625" style="2"/>
    <col min="26" max="26" width="9.28515625" style="2" bestFit="1" customWidth="1"/>
    <col min="27" max="16384" width="9.140625" style="2"/>
  </cols>
  <sheetData>
    <row r="1" spans="1:25" ht="47.25" customHeight="1" x14ac:dyDescent="0.25">
      <c r="A1" s="63" t="s">
        <v>630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3" spans="1:25" s="3" customFormat="1" ht="15" customHeight="1" x14ac:dyDescent="0.25">
      <c r="A3" s="65" t="s">
        <v>629</v>
      </c>
      <c r="B3" s="65" t="s">
        <v>0</v>
      </c>
      <c r="C3" s="65" t="s">
        <v>1</v>
      </c>
      <c r="D3" s="65" t="s">
        <v>241</v>
      </c>
      <c r="E3" s="65" t="s">
        <v>703</v>
      </c>
      <c r="F3" s="65" t="s">
        <v>240</v>
      </c>
      <c r="G3" s="65" t="s">
        <v>250</v>
      </c>
      <c r="H3" s="65" t="s">
        <v>2</v>
      </c>
      <c r="I3" s="68" t="s">
        <v>3</v>
      </c>
      <c r="J3" s="69"/>
      <c r="K3" s="69"/>
      <c r="L3" s="69"/>
      <c r="M3" s="69"/>
      <c r="N3" s="70"/>
      <c r="O3" s="65" t="s">
        <v>623</v>
      </c>
    </row>
    <row r="4" spans="1:25" s="3" customFormat="1" ht="19.5" customHeight="1" x14ac:dyDescent="0.25">
      <c r="A4" s="66"/>
      <c r="B4" s="66"/>
      <c r="C4" s="66"/>
      <c r="D4" s="66"/>
      <c r="E4" s="67"/>
      <c r="F4" s="66"/>
      <c r="G4" s="66"/>
      <c r="H4" s="67"/>
      <c r="I4" s="42" t="s">
        <v>4</v>
      </c>
      <c r="J4" s="42" t="s">
        <v>208</v>
      </c>
      <c r="K4" s="42" t="s">
        <v>251</v>
      </c>
      <c r="L4" s="42" t="s">
        <v>252</v>
      </c>
      <c r="M4" s="42" t="s">
        <v>253</v>
      </c>
      <c r="N4" s="42" t="s">
        <v>254</v>
      </c>
      <c r="O4" s="67"/>
      <c r="R4" s="4"/>
    </row>
    <row r="5" spans="1:25" s="3" customFormat="1" ht="11.25" customHeight="1" x14ac:dyDescent="0.25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  <c r="O5" s="29">
        <v>15</v>
      </c>
      <c r="R5" s="4"/>
      <c r="W5" s="4"/>
    </row>
    <row r="6" spans="1:25" ht="45" x14ac:dyDescent="0.25">
      <c r="A6" s="10">
        <v>1</v>
      </c>
      <c r="B6" s="12" t="s">
        <v>5</v>
      </c>
      <c r="C6" s="11" t="s">
        <v>15</v>
      </c>
      <c r="D6" s="11" t="s">
        <v>16</v>
      </c>
      <c r="E6" s="11"/>
      <c r="F6" s="12" t="s">
        <v>426</v>
      </c>
      <c r="G6" s="12" t="s">
        <v>17</v>
      </c>
      <c r="H6" s="13" t="s">
        <v>609</v>
      </c>
      <c r="I6" s="33">
        <v>55000000</v>
      </c>
      <c r="J6" s="34"/>
      <c r="K6" s="34"/>
      <c r="L6" s="44">
        <v>90000000</v>
      </c>
      <c r="M6" s="34">
        <v>50000000</v>
      </c>
      <c r="N6" s="34">
        <f t="shared" ref="N6:N14" si="0">I6+J6+K6+L6+M6</f>
        <v>195000000</v>
      </c>
      <c r="O6" s="10" t="s">
        <v>626</v>
      </c>
      <c r="X6" s="8"/>
    </row>
    <row r="7" spans="1:25" ht="60" x14ac:dyDescent="0.25">
      <c r="A7" s="10">
        <v>2</v>
      </c>
      <c r="B7" s="12"/>
      <c r="C7" s="11" t="s">
        <v>18</v>
      </c>
      <c r="D7" s="11" t="s">
        <v>19</v>
      </c>
      <c r="E7" s="11"/>
      <c r="F7" s="12" t="s">
        <v>430</v>
      </c>
      <c r="G7" s="12" t="s">
        <v>239</v>
      </c>
      <c r="H7" s="13" t="s">
        <v>610</v>
      </c>
      <c r="I7" s="33">
        <v>320000000</v>
      </c>
      <c r="J7" s="34"/>
      <c r="K7" s="34"/>
      <c r="L7" s="44"/>
      <c r="M7" s="34"/>
      <c r="N7" s="34">
        <f t="shared" si="0"/>
        <v>320000000</v>
      </c>
      <c r="O7" s="10" t="s">
        <v>626</v>
      </c>
      <c r="Y7" s="8"/>
    </row>
    <row r="8" spans="1:25" ht="45" x14ac:dyDescent="0.25">
      <c r="A8" s="10">
        <v>3</v>
      </c>
      <c r="B8" s="12"/>
      <c r="C8" s="11" t="s">
        <v>6</v>
      </c>
      <c r="D8" s="11" t="s">
        <v>7</v>
      </c>
      <c r="E8" s="11"/>
      <c r="F8" s="12" t="s">
        <v>422</v>
      </c>
      <c r="G8" s="14" t="s">
        <v>8</v>
      </c>
      <c r="H8" s="13" t="s">
        <v>607</v>
      </c>
      <c r="I8" s="33">
        <v>10000000</v>
      </c>
      <c r="J8" s="34"/>
      <c r="K8" s="34"/>
      <c r="L8" s="44"/>
      <c r="M8" s="34">
        <v>50000000</v>
      </c>
      <c r="N8" s="34">
        <f t="shared" si="0"/>
        <v>60000000</v>
      </c>
      <c r="O8" s="10" t="s">
        <v>625</v>
      </c>
    </row>
    <row r="9" spans="1:25" ht="45" x14ac:dyDescent="0.25">
      <c r="A9" s="10">
        <v>4</v>
      </c>
      <c r="B9" s="12"/>
      <c r="C9" s="11" t="s">
        <v>9</v>
      </c>
      <c r="D9" s="11" t="s">
        <v>10</v>
      </c>
      <c r="E9" s="11"/>
      <c r="F9" s="12" t="s">
        <v>423</v>
      </c>
      <c r="G9" s="12" t="s">
        <v>236</v>
      </c>
      <c r="H9" s="13" t="s">
        <v>608</v>
      </c>
      <c r="I9" s="33">
        <v>45000000</v>
      </c>
      <c r="J9" s="34"/>
      <c r="K9" s="34"/>
      <c r="L9" s="44"/>
      <c r="M9" s="34">
        <v>50000000</v>
      </c>
      <c r="N9" s="34">
        <f t="shared" si="0"/>
        <v>95000000</v>
      </c>
      <c r="O9" s="10" t="s">
        <v>625</v>
      </c>
    </row>
    <row r="10" spans="1:25" ht="60" x14ac:dyDescent="0.25">
      <c r="A10" s="10">
        <v>5</v>
      </c>
      <c r="B10" s="12"/>
      <c r="C10" s="11" t="s">
        <v>210</v>
      </c>
      <c r="D10" s="11" t="s">
        <v>44</v>
      </c>
      <c r="E10" s="11"/>
      <c r="F10" s="12" t="s">
        <v>660</v>
      </c>
      <c r="G10" s="12" t="s">
        <v>255</v>
      </c>
      <c r="H10" s="13" t="s">
        <v>611</v>
      </c>
      <c r="I10" s="33">
        <v>50000000</v>
      </c>
      <c r="J10" s="34"/>
      <c r="K10" s="34"/>
      <c r="L10" s="44"/>
      <c r="M10" s="34"/>
      <c r="N10" s="34">
        <f t="shared" si="0"/>
        <v>50000000</v>
      </c>
      <c r="O10" s="10" t="s">
        <v>625</v>
      </c>
      <c r="W10" s="6"/>
    </row>
    <row r="11" spans="1:25" ht="45" x14ac:dyDescent="0.25">
      <c r="A11" s="10">
        <v>6</v>
      </c>
      <c r="B11" s="12"/>
      <c r="C11" s="11" t="s">
        <v>11</v>
      </c>
      <c r="D11" s="11" t="s">
        <v>12</v>
      </c>
      <c r="E11" s="11"/>
      <c r="F11" s="12" t="s">
        <v>424</v>
      </c>
      <c r="G11" s="12" t="s">
        <v>237</v>
      </c>
      <c r="H11" s="13" t="s">
        <v>308</v>
      </c>
      <c r="I11" s="33">
        <v>50000000</v>
      </c>
      <c r="J11" s="34"/>
      <c r="K11" s="34"/>
      <c r="L11" s="44"/>
      <c r="M11" s="34"/>
      <c r="N11" s="34">
        <f t="shared" si="0"/>
        <v>50000000</v>
      </c>
      <c r="O11" s="10" t="s">
        <v>627</v>
      </c>
    </row>
    <row r="12" spans="1:25" ht="30" x14ac:dyDescent="0.25">
      <c r="A12" s="10">
        <v>7</v>
      </c>
      <c r="B12" s="12"/>
      <c r="C12" s="11" t="s">
        <v>13</v>
      </c>
      <c r="D12" s="11" t="s">
        <v>14</v>
      </c>
      <c r="E12" s="11"/>
      <c r="F12" s="12" t="s">
        <v>425</v>
      </c>
      <c r="G12" s="12" t="s">
        <v>238</v>
      </c>
      <c r="H12" s="13" t="s">
        <v>308</v>
      </c>
      <c r="I12" s="33"/>
      <c r="J12" s="34"/>
      <c r="K12" s="34"/>
      <c r="L12" s="44"/>
      <c r="M12" s="34"/>
      <c r="N12" s="34">
        <f t="shared" si="0"/>
        <v>0</v>
      </c>
      <c r="O12" s="10" t="s">
        <v>627</v>
      </c>
    </row>
    <row r="13" spans="1:25" ht="30" x14ac:dyDescent="0.25">
      <c r="A13" s="10">
        <v>8</v>
      </c>
      <c r="B13" s="12"/>
      <c r="C13" s="11" t="s">
        <v>209</v>
      </c>
      <c r="D13" s="11" t="s">
        <v>427</v>
      </c>
      <c r="E13" s="11"/>
      <c r="F13" s="12" t="s">
        <v>429</v>
      </c>
      <c r="G13" s="12" t="s">
        <v>244</v>
      </c>
      <c r="H13" s="13" t="s">
        <v>314</v>
      </c>
      <c r="I13" s="33"/>
      <c r="J13" s="34"/>
      <c r="K13" s="34"/>
      <c r="L13" s="44"/>
      <c r="M13" s="34"/>
      <c r="N13" s="34">
        <f t="shared" si="0"/>
        <v>0</v>
      </c>
      <c r="O13" s="10" t="s">
        <v>627</v>
      </c>
    </row>
    <row r="14" spans="1:25" ht="45" x14ac:dyDescent="0.25">
      <c r="A14" s="10">
        <v>9</v>
      </c>
      <c r="B14" s="12"/>
      <c r="C14" s="11" t="s">
        <v>696</v>
      </c>
      <c r="D14" s="11" t="s">
        <v>192</v>
      </c>
      <c r="E14" s="11"/>
      <c r="F14" s="12" t="s">
        <v>428</v>
      </c>
      <c r="G14" s="12" t="s">
        <v>243</v>
      </c>
      <c r="H14" s="13" t="s">
        <v>697</v>
      </c>
      <c r="I14" s="33"/>
      <c r="J14" s="34"/>
      <c r="K14" s="34">
        <v>75000000</v>
      </c>
      <c r="L14" s="44"/>
      <c r="M14" s="34"/>
      <c r="N14" s="34">
        <f t="shared" si="0"/>
        <v>75000000</v>
      </c>
      <c r="O14" s="10" t="s">
        <v>625</v>
      </c>
    </row>
    <row r="15" spans="1:25" ht="45" x14ac:dyDescent="0.25">
      <c r="A15" s="10">
        <v>10</v>
      </c>
      <c r="B15" s="10"/>
      <c r="C15" s="11" t="s">
        <v>320</v>
      </c>
      <c r="D15" s="15" t="s">
        <v>321</v>
      </c>
      <c r="E15" s="15"/>
      <c r="F15" s="12" t="s">
        <v>322</v>
      </c>
      <c r="G15" s="12" t="s">
        <v>605</v>
      </c>
      <c r="H15" s="12" t="s">
        <v>323</v>
      </c>
      <c r="I15" s="35"/>
      <c r="J15" s="35"/>
      <c r="K15" s="45">
        <v>50000000</v>
      </c>
      <c r="L15" s="35"/>
      <c r="M15" s="35"/>
      <c r="N15" s="35"/>
      <c r="O15" s="10" t="s">
        <v>627</v>
      </c>
    </row>
    <row r="16" spans="1:25" ht="45" x14ac:dyDescent="0.25">
      <c r="A16" s="10">
        <v>11</v>
      </c>
      <c r="B16" s="10"/>
      <c r="C16" s="11" t="s">
        <v>324</v>
      </c>
      <c r="D16" s="11" t="s">
        <v>179</v>
      </c>
      <c r="E16" s="11"/>
      <c r="F16" s="12" t="s">
        <v>325</v>
      </c>
      <c r="G16" s="12" t="s">
        <v>326</v>
      </c>
      <c r="H16" s="12" t="s">
        <v>327</v>
      </c>
      <c r="I16" s="35"/>
      <c r="J16" s="35"/>
      <c r="K16" s="45">
        <v>42000000</v>
      </c>
      <c r="L16" s="35"/>
      <c r="M16" s="35"/>
      <c r="N16" s="35"/>
      <c r="O16" s="10" t="s">
        <v>627</v>
      </c>
      <c r="W16" s="16"/>
    </row>
    <row r="17" spans="1:26" ht="45" x14ac:dyDescent="0.25">
      <c r="A17" s="10">
        <v>12</v>
      </c>
      <c r="B17" s="10"/>
      <c r="C17" s="11" t="s">
        <v>328</v>
      </c>
      <c r="D17" s="15" t="s">
        <v>329</v>
      </c>
      <c r="E17" s="15"/>
      <c r="F17" s="12" t="s">
        <v>330</v>
      </c>
      <c r="G17" s="12" t="s">
        <v>331</v>
      </c>
      <c r="H17" s="12" t="s">
        <v>332</v>
      </c>
      <c r="I17" s="35"/>
      <c r="J17" s="35"/>
      <c r="K17" s="45">
        <v>95000000</v>
      </c>
      <c r="L17" s="35"/>
      <c r="M17" s="35"/>
      <c r="N17" s="35"/>
      <c r="O17" s="10" t="s">
        <v>627</v>
      </c>
    </row>
    <row r="18" spans="1:26" ht="45" x14ac:dyDescent="0.25">
      <c r="A18" s="10">
        <v>13</v>
      </c>
      <c r="B18" s="10"/>
      <c r="C18" s="11" t="s">
        <v>333</v>
      </c>
      <c r="D18" s="11" t="s">
        <v>102</v>
      </c>
      <c r="E18" s="11"/>
      <c r="F18" s="12" t="s">
        <v>334</v>
      </c>
      <c r="G18" s="12" t="s">
        <v>335</v>
      </c>
      <c r="H18" s="12" t="s">
        <v>336</v>
      </c>
      <c r="I18" s="35"/>
      <c r="J18" s="35"/>
      <c r="K18" s="45">
        <v>11000000</v>
      </c>
      <c r="L18" s="35"/>
      <c r="M18" s="35"/>
      <c r="N18" s="35"/>
      <c r="O18" s="10" t="s">
        <v>627</v>
      </c>
    </row>
    <row r="19" spans="1:26" ht="30" x14ac:dyDescent="0.25">
      <c r="A19" s="10">
        <v>14</v>
      </c>
      <c r="B19" s="10"/>
      <c r="C19" s="11" t="s">
        <v>337</v>
      </c>
      <c r="D19" s="11" t="s">
        <v>338</v>
      </c>
      <c r="E19" s="11"/>
      <c r="F19" s="12" t="s">
        <v>339</v>
      </c>
      <c r="G19" s="12" t="s">
        <v>340</v>
      </c>
      <c r="H19" s="12" t="s">
        <v>323</v>
      </c>
      <c r="I19" s="35"/>
      <c r="J19" s="35"/>
      <c r="K19" s="35" t="s">
        <v>341</v>
      </c>
      <c r="L19" s="35"/>
      <c r="M19" s="35"/>
      <c r="N19" s="35"/>
      <c r="O19" s="10" t="s">
        <v>627</v>
      </c>
    </row>
    <row r="20" spans="1:26" ht="45" x14ac:dyDescent="0.25">
      <c r="A20" s="10">
        <v>15</v>
      </c>
      <c r="B20" s="10"/>
      <c r="C20" s="11" t="s">
        <v>342</v>
      </c>
      <c r="D20" s="11" t="s">
        <v>130</v>
      </c>
      <c r="E20" s="11"/>
      <c r="F20" s="12" t="s">
        <v>343</v>
      </c>
      <c r="G20" s="12" t="s">
        <v>344</v>
      </c>
      <c r="H20" s="12" t="s">
        <v>345</v>
      </c>
      <c r="I20" s="35"/>
      <c r="J20" s="35"/>
      <c r="K20" s="36">
        <v>33508485</v>
      </c>
      <c r="L20" s="35"/>
      <c r="M20" s="35"/>
      <c r="N20" s="35"/>
      <c r="O20" s="10" t="s">
        <v>627</v>
      </c>
    </row>
    <row r="21" spans="1:26" ht="45" x14ac:dyDescent="0.25">
      <c r="A21" s="10">
        <v>16</v>
      </c>
      <c r="B21" s="10"/>
      <c r="C21" s="17" t="s">
        <v>387</v>
      </c>
      <c r="D21" s="18" t="s">
        <v>631</v>
      </c>
      <c r="E21" s="18"/>
      <c r="F21" s="12" t="s">
        <v>661</v>
      </c>
      <c r="G21" s="12"/>
      <c r="H21" s="12"/>
      <c r="I21" s="35"/>
      <c r="J21" s="35"/>
      <c r="K21" s="36"/>
      <c r="L21" s="35"/>
      <c r="M21" s="35"/>
      <c r="N21" s="35"/>
      <c r="O21" s="10" t="s">
        <v>690</v>
      </c>
    </row>
    <row r="22" spans="1:26" ht="30" x14ac:dyDescent="0.25">
      <c r="A22" s="10">
        <v>17</v>
      </c>
      <c r="B22" s="10"/>
      <c r="C22" s="17" t="s">
        <v>388</v>
      </c>
      <c r="D22" s="18" t="s">
        <v>632</v>
      </c>
      <c r="E22" s="18"/>
      <c r="F22" s="12" t="s">
        <v>662</v>
      </c>
      <c r="G22" s="12"/>
      <c r="H22" s="12"/>
      <c r="I22" s="35"/>
      <c r="J22" s="35"/>
      <c r="K22" s="36"/>
      <c r="L22" s="35"/>
      <c r="M22" s="35"/>
      <c r="N22" s="35"/>
      <c r="O22" s="10" t="s">
        <v>690</v>
      </c>
    </row>
    <row r="23" spans="1:26" ht="30" x14ac:dyDescent="0.25">
      <c r="A23" s="10">
        <v>18</v>
      </c>
      <c r="B23" s="10"/>
      <c r="C23" s="17" t="s">
        <v>389</v>
      </c>
      <c r="D23" s="18" t="s">
        <v>63</v>
      </c>
      <c r="E23" s="18"/>
      <c r="F23" s="12" t="s">
        <v>663</v>
      </c>
      <c r="G23" s="12"/>
      <c r="H23" s="12"/>
      <c r="I23" s="35"/>
      <c r="J23" s="35"/>
      <c r="K23" s="36"/>
      <c r="L23" s="35"/>
      <c r="M23" s="35"/>
      <c r="N23" s="35"/>
      <c r="O23" s="10" t="s">
        <v>690</v>
      </c>
    </row>
    <row r="24" spans="1:26" ht="75" x14ac:dyDescent="0.25">
      <c r="A24" s="10">
        <v>19</v>
      </c>
      <c r="B24" s="12" t="s">
        <v>20</v>
      </c>
      <c r="C24" s="11" t="s">
        <v>21</v>
      </c>
      <c r="D24" s="11" t="s">
        <v>22</v>
      </c>
      <c r="E24" s="11"/>
      <c r="F24" s="12" t="s">
        <v>431</v>
      </c>
      <c r="G24" s="12" t="s">
        <v>242</v>
      </c>
      <c r="H24" s="13" t="s">
        <v>622</v>
      </c>
      <c r="I24" s="33">
        <v>60000000</v>
      </c>
      <c r="J24" s="34"/>
      <c r="K24" s="34"/>
      <c r="L24" s="44">
        <v>90000000</v>
      </c>
      <c r="M24" s="34"/>
      <c r="N24" s="34">
        <f t="shared" ref="N24:N78" si="1">I24+J24+K24+L24+M24</f>
        <v>150000000</v>
      </c>
      <c r="O24" s="10" t="s">
        <v>626</v>
      </c>
      <c r="Z24" s="8">
        <f>SUBTOTAL(3,$O$6:$O$172)</f>
        <v>167</v>
      </c>
    </row>
    <row r="25" spans="1:26" ht="105" x14ac:dyDescent="0.25">
      <c r="A25" s="10">
        <v>20</v>
      </c>
      <c r="B25" s="12"/>
      <c r="C25" s="11" t="s">
        <v>26</v>
      </c>
      <c r="D25" s="11" t="s">
        <v>27</v>
      </c>
      <c r="E25" s="49" t="s">
        <v>764</v>
      </c>
      <c r="F25" s="12" t="s">
        <v>433</v>
      </c>
      <c r="G25" s="12" t="s">
        <v>256</v>
      </c>
      <c r="H25" s="13" t="s">
        <v>621</v>
      </c>
      <c r="I25" s="33">
        <v>17890000</v>
      </c>
      <c r="J25" s="34"/>
      <c r="K25" s="34"/>
      <c r="L25" s="44"/>
      <c r="M25" s="34">
        <v>50000000</v>
      </c>
      <c r="N25" s="34">
        <f>I25+J25+K25+L25+M25</f>
        <v>67890000</v>
      </c>
      <c r="O25" s="10" t="s">
        <v>626</v>
      </c>
    </row>
    <row r="26" spans="1:26" ht="60" x14ac:dyDescent="0.25">
      <c r="A26" s="10">
        <v>21</v>
      </c>
      <c r="B26" s="12"/>
      <c r="C26" s="11" t="s">
        <v>30</v>
      </c>
      <c r="D26" s="11" t="s">
        <v>31</v>
      </c>
      <c r="E26" s="11"/>
      <c r="F26" s="12" t="s">
        <v>436</v>
      </c>
      <c r="G26" s="12" t="s">
        <v>435</v>
      </c>
      <c r="H26" s="13" t="s">
        <v>620</v>
      </c>
      <c r="I26" s="33">
        <v>50000000</v>
      </c>
      <c r="J26" s="34"/>
      <c r="K26" s="34"/>
      <c r="L26" s="43">
        <v>65000000</v>
      </c>
      <c r="M26" s="34"/>
      <c r="N26" s="34">
        <f>I26+J26+K26+L26+M26</f>
        <v>115000000</v>
      </c>
      <c r="O26" s="10" t="s">
        <v>625</v>
      </c>
    </row>
    <row r="27" spans="1:26" ht="60" x14ac:dyDescent="0.25">
      <c r="A27" s="10">
        <v>22</v>
      </c>
      <c r="B27" s="12"/>
      <c r="C27" s="11" t="s">
        <v>211</v>
      </c>
      <c r="D27" s="11" t="s">
        <v>212</v>
      </c>
      <c r="E27" s="11" t="s">
        <v>704</v>
      </c>
      <c r="F27" s="12" t="s">
        <v>438</v>
      </c>
      <c r="G27" s="12" t="s">
        <v>309</v>
      </c>
      <c r="H27" s="13" t="s">
        <v>615</v>
      </c>
      <c r="I27" s="33"/>
      <c r="J27" s="34"/>
      <c r="K27" s="34"/>
      <c r="L27" s="44"/>
      <c r="M27" s="34"/>
      <c r="N27" s="34">
        <f>I27+J27+K27+L27+M27</f>
        <v>0</v>
      </c>
      <c r="O27" s="10" t="s">
        <v>625</v>
      </c>
    </row>
    <row r="28" spans="1:26" ht="60" x14ac:dyDescent="0.25">
      <c r="A28" s="10">
        <v>23</v>
      </c>
      <c r="B28" s="12"/>
      <c r="C28" s="11" t="s">
        <v>216</v>
      </c>
      <c r="D28" s="11" t="s">
        <v>440</v>
      </c>
      <c r="E28" s="11"/>
      <c r="F28" s="12" t="s">
        <v>441</v>
      </c>
      <c r="G28" s="12" t="s">
        <v>217</v>
      </c>
      <c r="H28" s="13" t="s">
        <v>612</v>
      </c>
      <c r="I28" s="33">
        <v>30000000</v>
      </c>
      <c r="J28" s="34"/>
      <c r="K28" s="34"/>
      <c r="L28" s="44">
        <v>75000000</v>
      </c>
      <c r="M28" s="34"/>
      <c r="N28" s="34">
        <f>I28+J28+K28+L28+M28</f>
        <v>105000000</v>
      </c>
      <c r="O28" s="10" t="s">
        <v>625</v>
      </c>
    </row>
    <row r="29" spans="1:26" ht="45" x14ac:dyDescent="0.25">
      <c r="A29" s="10">
        <v>24</v>
      </c>
      <c r="B29" s="12"/>
      <c r="C29" s="11" t="s">
        <v>23</v>
      </c>
      <c r="D29" s="11" t="s">
        <v>24</v>
      </c>
      <c r="E29" s="11"/>
      <c r="F29" s="12" t="s">
        <v>432</v>
      </c>
      <c r="G29" s="12" t="s">
        <v>25</v>
      </c>
      <c r="H29" s="13" t="s">
        <v>618</v>
      </c>
      <c r="I29" s="33"/>
      <c r="J29" s="34"/>
      <c r="K29" s="34"/>
      <c r="L29" s="44"/>
      <c r="M29" s="34"/>
      <c r="N29" s="34">
        <f t="shared" si="1"/>
        <v>0</v>
      </c>
      <c r="O29" s="10" t="s">
        <v>627</v>
      </c>
    </row>
    <row r="30" spans="1:26" ht="45" x14ac:dyDescent="0.25">
      <c r="A30" s="10">
        <v>25</v>
      </c>
      <c r="B30" s="12"/>
      <c r="C30" s="11" t="s">
        <v>28</v>
      </c>
      <c r="D30" s="11" t="s">
        <v>29</v>
      </c>
      <c r="E30" s="11"/>
      <c r="F30" s="12" t="s">
        <v>434</v>
      </c>
      <c r="G30" s="12" t="s">
        <v>310</v>
      </c>
      <c r="H30" s="13" t="s">
        <v>619</v>
      </c>
      <c r="I30" s="33"/>
      <c r="J30" s="34"/>
      <c r="K30" s="34"/>
      <c r="L30" s="44"/>
      <c r="M30" s="34"/>
      <c r="N30" s="34">
        <f t="shared" si="1"/>
        <v>0</v>
      </c>
      <c r="O30" s="10" t="s">
        <v>627</v>
      </c>
    </row>
    <row r="31" spans="1:26" ht="60" x14ac:dyDescent="0.25">
      <c r="A31" s="10">
        <v>26</v>
      </c>
      <c r="B31" s="10"/>
      <c r="C31" s="11" t="s">
        <v>32</v>
      </c>
      <c r="D31" s="11" t="s">
        <v>33</v>
      </c>
      <c r="E31" s="11" t="s">
        <v>705</v>
      </c>
      <c r="F31" s="12" t="s">
        <v>437</v>
      </c>
      <c r="G31" s="12" t="s">
        <v>34</v>
      </c>
      <c r="H31" s="13" t="s">
        <v>614</v>
      </c>
      <c r="I31" s="33">
        <v>25000000</v>
      </c>
      <c r="J31" s="34"/>
      <c r="K31" s="34"/>
      <c r="L31" s="44"/>
      <c r="M31" s="34"/>
      <c r="N31" s="34">
        <f t="shared" si="1"/>
        <v>25000000</v>
      </c>
      <c r="O31" s="10" t="s">
        <v>627</v>
      </c>
    </row>
    <row r="32" spans="1:26" ht="45" x14ac:dyDescent="0.25">
      <c r="A32" s="10">
        <v>27</v>
      </c>
      <c r="B32" s="10"/>
      <c r="C32" s="11" t="s">
        <v>213</v>
      </c>
      <c r="D32" s="11" t="s">
        <v>214</v>
      </c>
      <c r="E32" s="11"/>
      <c r="F32" s="12" t="s">
        <v>439</v>
      </c>
      <c r="G32" s="12" t="s">
        <v>215</v>
      </c>
      <c r="H32" s="13" t="s">
        <v>613</v>
      </c>
      <c r="I32" s="33"/>
      <c r="J32" s="34"/>
      <c r="K32" s="34"/>
      <c r="L32" s="44"/>
      <c r="M32" s="34"/>
      <c r="N32" s="34">
        <f t="shared" si="1"/>
        <v>0</v>
      </c>
      <c r="O32" s="10" t="s">
        <v>627</v>
      </c>
    </row>
    <row r="33" spans="1:24" ht="30" x14ac:dyDescent="0.25">
      <c r="A33" s="10">
        <v>28</v>
      </c>
      <c r="B33" s="12"/>
      <c r="C33" s="11" t="s">
        <v>390</v>
      </c>
      <c r="D33" s="11" t="s">
        <v>179</v>
      </c>
      <c r="E33" s="11" t="s">
        <v>706</v>
      </c>
      <c r="F33" s="12" t="s">
        <v>664</v>
      </c>
      <c r="G33" s="12"/>
      <c r="H33" s="13"/>
      <c r="I33" s="43"/>
      <c r="J33" s="44"/>
      <c r="K33" s="44"/>
      <c r="L33" s="44"/>
      <c r="M33" s="44"/>
      <c r="N33" s="44"/>
      <c r="O33" s="15" t="s">
        <v>627</v>
      </c>
    </row>
    <row r="34" spans="1:24" ht="75" x14ac:dyDescent="0.25">
      <c r="A34" s="10">
        <v>29</v>
      </c>
      <c r="B34" s="12" t="s">
        <v>35</v>
      </c>
      <c r="C34" s="11" t="s">
        <v>36</v>
      </c>
      <c r="D34" s="11" t="s">
        <v>37</v>
      </c>
      <c r="E34" s="11" t="s">
        <v>707</v>
      </c>
      <c r="F34" s="12" t="s">
        <v>442</v>
      </c>
      <c r="G34" s="12" t="s">
        <v>38</v>
      </c>
      <c r="H34" s="13" t="s">
        <v>617</v>
      </c>
      <c r="I34" s="33"/>
      <c r="J34" s="34"/>
      <c r="K34" s="34"/>
      <c r="L34" s="44">
        <v>65000000</v>
      </c>
      <c r="M34" s="34">
        <v>50000000</v>
      </c>
      <c r="N34" s="34">
        <f>I34+J34+K34+L34+M34</f>
        <v>115000000</v>
      </c>
      <c r="O34" s="10" t="s">
        <v>625</v>
      </c>
    </row>
    <row r="35" spans="1:24" ht="75" x14ac:dyDescent="0.25">
      <c r="A35" s="10">
        <v>30</v>
      </c>
      <c r="B35" s="12"/>
      <c r="C35" s="11" t="s">
        <v>47</v>
      </c>
      <c r="D35" s="11" t="s">
        <v>42</v>
      </c>
      <c r="E35" s="11"/>
      <c r="F35" s="12" t="s">
        <v>450</v>
      </c>
      <c r="G35" s="12" t="s">
        <v>48</v>
      </c>
      <c r="H35" s="13" t="s">
        <v>451</v>
      </c>
      <c r="I35" s="33">
        <v>10000000</v>
      </c>
      <c r="J35" s="33">
        <v>250000000</v>
      </c>
      <c r="K35" s="37"/>
      <c r="L35" s="44">
        <v>90000000</v>
      </c>
      <c r="M35" s="34">
        <v>50000000</v>
      </c>
      <c r="N35" s="34">
        <f>I35+L35+M35+J35</f>
        <v>400000000</v>
      </c>
      <c r="O35" s="10" t="s">
        <v>626</v>
      </c>
    </row>
    <row r="36" spans="1:24" ht="60" x14ac:dyDescent="0.25">
      <c r="A36" s="10">
        <v>31</v>
      </c>
      <c r="B36" s="12"/>
      <c r="C36" s="11" t="s">
        <v>41</v>
      </c>
      <c r="D36" s="11" t="s">
        <v>42</v>
      </c>
      <c r="E36" s="11" t="s">
        <v>708</v>
      </c>
      <c r="F36" s="12" t="s">
        <v>444</v>
      </c>
      <c r="G36" s="12" t="s">
        <v>258</v>
      </c>
      <c r="H36" s="13" t="s">
        <v>445</v>
      </c>
      <c r="I36" s="33">
        <v>60000000</v>
      </c>
      <c r="J36" s="34"/>
      <c r="K36" s="34"/>
      <c r="L36" s="44"/>
      <c r="M36" s="34"/>
      <c r="N36" s="34">
        <f>I36+J36+K36+L36+M36</f>
        <v>60000000</v>
      </c>
      <c r="O36" s="10" t="s">
        <v>625</v>
      </c>
    </row>
    <row r="37" spans="1:24" ht="75" x14ac:dyDescent="0.25">
      <c r="A37" s="10">
        <v>32</v>
      </c>
      <c r="B37" s="12"/>
      <c r="C37" s="11" t="s">
        <v>51</v>
      </c>
      <c r="D37" s="11" t="s">
        <v>52</v>
      </c>
      <c r="E37" s="11"/>
      <c r="F37" s="12" t="s">
        <v>454</v>
      </c>
      <c r="G37" s="12" t="s">
        <v>260</v>
      </c>
      <c r="H37" s="13" t="s">
        <v>455</v>
      </c>
      <c r="I37" s="33"/>
      <c r="J37" s="34"/>
      <c r="K37" s="34"/>
      <c r="L37" s="44">
        <v>65000000</v>
      </c>
      <c r="M37" s="34">
        <v>50000000</v>
      </c>
      <c r="N37" s="34">
        <f>I37+J37+K37+L37+M37</f>
        <v>115000000</v>
      </c>
      <c r="O37" s="10" t="s">
        <v>625</v>
      </c>
    </row>
    <row r="38" spans="1:24" ht="45" x14ac:dyDescent="0.25">
      <c r="A38" s="10">
        <v>33</v>
      </c>
      <c r="B38" s="12"/>
      <c r="C38" s="11" t="s">
        <v>218</v>
      </c>
      <c r="D38" s="11" t="s">
        <v>218</v>
      </c>
      <c r="E38" s="11"/>
      <c r="F38" s="12" t="s">
        <v>456</v>
      </c>
      <c r="G38" s="12" t="s">
        <v>46</v>
      </c>
      <c r="H38" s="13" t="s">
        <v>457</v>
      </c>
      <c r="I38" s="33"/>
      <c r="J38" s="34"/>
      <c r="K38" s="34"/>
      <c r="L38" s="44"/>
      <c r="M38" s="34">
        <v>50000000</v>
      </c>
      <c r="N38" s="34">
        <f>I38+J38+K38+L38+M38</f>
        <v>50000000</v>
      </c>
      <c r="O38" s="10" t="s">
        <v>625</v>
      </c>
    </row>
    <row r="39" spans="1:24" ht="60" x14ac:dyDescent="0.25">
      <c r="A39" s="10">
        <v>34</v>
      </c>
      <c r="B39" s="12"/>
      <c r="C39" s="11" t="s">
        <v>53</v>
      </c>
      <c r="D39" s="18" t="s">
        <v>54</v>
      </c>
      <c r="E39" s="18" t="s">
        <v>709</v>
      </c>
      <c r="F39" s="12" t="s">
        <v>458</v>
      </c>
      <c r="G39" s="12" t="s">
        <v>261</v>
      </c>
      <c r="H39" s="13" t="s">
        <v>459</v>
      </c>
      <c r="I39" s="33"/>
      <c r="J39" s="34"/>
      <c r="K39" s="34"/>
      <c r="L39" s="44">
        <v>65000000</v>
      </c>
      <c r="M39" s="34"/>
      <c r="N39" s="34">
        <f>I39+J39+K39+L39+M39</f>
        <v>65000000</v>
      </c>
      <c r="O39" s="10" t="s">
        <v>625</v>
      </c>
    </row>
    <row r="40" spans="1:24" ht="60" x14ac:dyDescent="0.25">
      <c r="A40" s="10">
        <v>35</v>
      </c>
      <c r="B40" s="12"/>
      <c r="C40" s="11" t="s">
        <v>39</v>
      </c>
      <c r="D40" s="11" t="s">
        <v>40</v>
      </c>
      <c r="E40" s="11" t="s">
        <v>710</v>
      </c>
      <c r="F40" s="12" t="s">
        <v>443</v>
      </c>
      <c r="G40" s="12" t="s">
        <v>257</v>
      </c>
      <c r="H40" s="13" t="s">
        <v>616</v>
      </c>
      <c r="I40" s="33">
        <v>30000000</v>
      </c>
      <c r="J40" s="34"/>
      <c r="K40" s="34"/>
      <c r="L40" s="44"/>
      <c r="M40" s="34"/>
      <c r="N40" s="34">
        <f>I40+J40+K40+L40+M40</f>
        <v>30000000</v>
      </c>
      <c r="O40" s="10" t="s">
        <v>627</v>
      </c>
    </row>
    <row r="41" spans="1:24" ht="45" x14ac:dyDescent="0.25">
      <c r="A41" s="10">
        <v>36</v>
      </c>
      <c r="B41" s="12"/>
      <c r="C41" s="11" t="s">
        <v>43</v>
      </c>
      <c r="D41" s="11" t="s">
        <v>44</v>
      </c>
      <c r="E41" s="11" t="s">
        <v>711</v>
      </c>
      <c r="F41" s="12" t="s">
        <v>446</v>
      </c>
      <c r="G41" s="12" t="s">
        <v>259</v>
      </c>
      <c r="H41" s="13" t="s">
        <v>447</v>
      </c>
      <c r="I41" s="33">
        <v>115000000</v>
      </c>
      <c r="J41" s="34"/>
      <c r="K41" s="34"/>
      <c r="L41" s="44"/>
      <c r="M41" s="34"/>
      <c r="N41" s="34">
        <f t="shared" si="1"/>
        <v>115000000</v>
      </c>
      <c r="O41" s="10" t="s">
        <v>627</v>
      </c>
    </row>
    <row r="42" spans="1:24" ht="45" x14ac:dyDescent="0.25">
      <c r="A42" s="10">
        <v>37</v>
      </c>
      <c r="B42" s="10"/>
      <c r="C42" s="11" t="s">
        <v>45</v>
      </c>
      <c r="D42" s="11" t="s">
        <v>33</v>
      </c>
      <c r="E42" s="11"/>
      <c r="F42" s="12" t="s">
        <v>448</v>
      </c>
      <c r="G42" s="12" t="s">
        <v>46</v>
      </c>
      <c r="H42" s="13" t="s">
        <v>449</v>
      </c>
      <c r="I42" s="33"/>
      <c r="J42" s="34"/>
      <c r="K42" s="34"/>
      <c r="L42" s="44"/>
      <c r="M42" s="34">
        <v>50000000</v>
      </c>
      <c r="N42" s="34">
        <f t="shared" si="1"/>
        <v>50000000</v>
      </c>
      <c r="O42" s="10" t="s">
        <v>625</v>
      </c>
    </row>
    <row r="43" spans="1:24" ht="30" x14ac:dyDescent="0.25">
      <c r="A43" s="10">
        <v>38</v>
      </c>
      <c r="B43" s="12"/>
      <c r="C43" s="11" t="s">
        <v>49</v>
      </c>
      <c r="D43" s="11" t="s">
        <v>50</v>
      </c>
      <c r="E43" s="11"/>
      <c r="F43" s="12" t="s">
        <v>452</v>
      </c>
      <c r="G43" s="12" t="s">
        <v>245</v>
      </c>
      <c r="H43" s="13" t="s">
        <v>453</v>
      </c>
      <c r="I43" s="33">
        <v>40000000</v>
      </c>
      <c r="J43" s="34"/>
      <c r="K43" s="34"/>
      <c r="L43" s="44"/>
      <c r="M43" s="34">
        <v>75000000</v>
      </c>
      <c r="N43" s="34">
        <f t="shared" si="1"/>
        <v>115000000</v>
      </c>
      <c r="O43" s="10" t="s">
        <v>626</v>
      </c>
    </row>
    <row r="44" spans="1:24" ht="45" x14ac:dyDescent="0.25">
      <c r="A44" s="10">
        <v>39</v>
      </c>
      <c r="B44" s="12"/>
      <c r="C44" s="11" t="s">
        <v>219</v>
      </c>
      <c r="D44" s="11" t="s">
        <v>220</v>
      </c>
      <c r="E44" s="11" t="s">
        <v>712</v>
      </c>
      <c r="F44" s="12" t="s">
        <v>460</v>
      </c>
      <c r="G44" s="12" t="s">
        <v>221</v>
      </c>
      <c r="H44" s="13" t="s">
        <v>461</v>
      </c>
      <c r="I44" s="33"/>
      <c r="J44" s="34"/>
      <c r="K44" s="34"/>
      <c r="L44" s="44"/>
      <c r="M44" s="34"/>
      <c r="N44" s="34">
        <f t="shared" si="1"/>
        <v>0</v>
      </c>
      <c r="O44" s="10" t="s">
        <v>627</v>
      </c>
    </row>
    <row r="45" spans="1:24" ht="30" x14ac:dyDescent="0.25">
      <c r="A45" s="10">
        <v>40</v>
      </c>
      <c r="B45" s="19"/>
      <c r="C45" s="20" t="s">
        <v>315</v>
      </c>
      <c r="D45" s="20" t="s">
        <v>316</v>
      </c>
      <c r="E45" s="20"/>
      <c r="F45" s="19" t="s">
        <v>317</v>
      </c>
      <c r="G45" s="19" t="s">
        <v>355</v>
      </c>
      <c r="H45" s="19" t="s">
        <v>356</v>
      </c>
      <c r="I45" s="38"/>
      <c r="J45" s="39"/>
      <c r="K45" s="39"/>
      <c r="L45" s="39" t="s">
        <v>318</v>
      </c>
      <c r="M45" s="39" t="s">
        <v>318</v>
      </c>
      <c r="N45" s="39"/>
      <c r="O45" s="46" t="s">
        <v>627</v>
      </c>
      <c r="W45" s="9" t="s">
        <v>319</v>
      </c>
      <c r="X45" s="16">
        <v>87854784636</v>
      </c>
    </row>
    <row r="46" spans="1:24" ht="45" x14ac:dyDescent="0.25">
      <c r="A46" s="10">
        <v>41</v>
      </c>
      <c r="B46" s="12"/>
      <c r="C46" s="11" t="s">
        <v>367</v>
      </c>
      <c r="D46" s="11" t="s">
        <v>368</v>
      </c>
      <c r="E46" s="11"/>
      <c r="F46" s="12" t="s">
        <v>373</v>
      </c>
      <c r="G46" s="13" t="s">
        <v>369</v>
      </c>
      <c r="H46" s="13" t="s">
        <v>370</v>
      </c>
      <c r="I46" s="33">
        <v>87000000</v>
      </c>
      <c r="J46" s="34"/>
      <c r="K46" s="34"/>
      <c r="L46" s="44"/>
      <c r="M46" s="34"/>
      <c r="N46" s="34"/>
      <c r="O46" s="10" t="s">
        <v>627</v>
      </c>
    </row>
    <row r="47" spans="1:24" ht="30" x14ac:dyDescent="0.25">
      <c r="A47" s="10">
        <v>42</v>
      </c>
      <c r="B47" s="12"/>
      <c r="C47" s="21" t="s">
        <v>391</v>
      </c>
      <c r="D47" s="18" t="s">
        <v>188</v>
      </c>
      <c r="E47" s="18"/>
      <c r="F47" s="12" t="s">
        <v>665</v>
      </c>
      <c r="G47" s="13"/>
      <c r="H47" s="13"/>
      <c r="I47" s="33"/>
      <c r="J47" s="34"/>
      <c r="K47" s="34"/>
      <c r="L47" s="44"/>
      <c r="M47" s="34"/>
      <c r="N47" s="34"/>
      <c r="O47" s="10" t="s">
        <v>627</v>
      </c>
    </row>
    <row r="48" spans="1:24" ht="45" x14ac:dyDescent="0.25">
      <c r="A48" s="10">
        <v>43</v>
      </c>
      <c r="B48" s="12"/>
      <c r="C48" s="21" t="s">
        <v>392</v>
      </c>
      <c r="D48" s="18" t="s">
        <v>633</v>
      </c>
      <c r="E48" s="18" t="s">
        <v>713</v>
      </c>
      <c r="F48" s="12" t="s">
        <v>666</v>
      </c>
      <c r="G48" s="13"/>
      <c r="H48" s="13"/>
      <c r="I48" s="33"/>
      <c r="J48" s="34"/>
      <c r="K48" s="34"/>
      <c r="L48" s="44"/>
      <c r="M48" s="34"/>
      <c r="N48" s="34"/>
      <c r="O48" s="10" t="s">
        <v>627</v>
      </c>
    </row>
    <row r="49" spans="1:15" ht="30" x14ac:dyDescent="0.25">
      <c r="A49" s="10">
        <v>44</v>
      </c>
      <c r="B49" s="12"/>
      <c r="C49" s="21" t="s">
        <v>64</v>
      </c>
      <c r="D49" s="18" t="s">
        <v>318</v>
      </c>
      <c r="E49" s="18"/>
      <c r="F49" s="12" t="s">
        <v>691</v>
      </c>
      <c r="G49" s="13"/>
      <c r="H49" s="13"/>
      <c r="I49" s="33"/>
      <c r="J49" s="34"/>
      <c r="K49" s="34"/>
      <c r="L49" s="44"/>
      <c r="M49" s="34"/>
      <c r="N49" s="34"/>
      <c r="O49" s="47" t="s">
        <v>690</v>
      </c>
    </row>
    <row r="50" spans="1:15" ht="45" x14ac:dyDescent="0.25">
      <c r="A50" s="10">
        <v>45</v>
      </c>
      <c r="B50" s="12"/>
      <c r="C50" s="21" t="s">
        <v>393</v>
      </c>
      <c r="D50" s="18" t="s">
        <v>318</v>
      </c>
      <c r="E50" s="18"/>
      <c r="F50" s="12" t="s">
        <v>692</v>
      </c>
      <c r="G50" s="13"/>
      <c r="H50" s="13"/>
      <c r="I50" s="33"/>
      <c r="J50" s="34"/>
      <c r="K50" s="34"/>
      <c r="L50" s="44"/>
      <c r="M50" s="34"/>
      <c r="N50" s="34"/>
      <c r="O50" s="47" t="s">
        <v>690</v>
      </c>
    </row>
    <row r="51" spans="1:15" ht="135" x14ac:dyDescent="0.25">
      <c r="A51" s="10">
        <v>46</v>
      </c>
      <c r="B51" s="12" t="s">
        <v>624</v>
      </c>
      <c r="C51" s="11" t="s">
        <v>351</v>
      </c>
      <c r="D51" s="11" t="s">
        <v>352</v>
      </c>
      <c r="E51" s="11" t="s">
        <v>714</v>
      </c>
      <c r="F51" s="12" t="s">
        <v>353</v>
      </c>
      <c r="G51" s="12" t="s">
        <v>354</v>
      </c>
      <c r="H51" s="13" t="s">
        <v>462</v>
      </c>
      <c r="I51" s="33"/>
      <c r="J51" s="34"/>
      <c r="K51" s="34"/>
      <c r="L51" s="44">
        <v>50000000</v>
      </c>
      <c r="M51" s="34"/>
      <c r="N51" s="34">
        <f t="shared" si="1"/>
        <v>50000000</v>
      </c>
      <c r="O51" s="10" t="s">
        <v>626</v>
      </c>
    </row>
    <row r="52" spans="1:15" ht="105" x14ac:dyDescent="0.25">
      <c r="A52" s="10">
        <v>47</v>
      </c>
      <c r="B52" s="12"/>
      <c r="C52" s="11" t="s">
        <v>55</v>
      </c>
      <c r="D52" s="11" t="s">
        <v>56</v>
      </c>
      <c r="E52" s="11"/>
      <c r="F52" s="12" t="s">
        <v>463</v>
      </c>
      <c r="G52" s="12" t="s">
        <v>262</v>
      </c>
      <c r="H52" s="13" t="s">
        <v>464</v>
      </c>
      <c r="I52" s="33">
        <v>30000000</v>
      </c>
      <c r="J52" s="34"/>
      <c r="K52" s="34"/>
      <c r="L52" s="44">
        <v>50000000</v>
      </c>
      <c r="M52" s="34"/>
      <c r="N52" s="34">
        <f t="shared" si="1"/>
        <v>80000000</v>
      </c>
      <c r="O52" s="10" t="s">
        <v>626</v>
      </c>
    </row>
    <row r="53" spans="1:15" ht="90" x14ac:dyDescent="0.25">
      <c r="A53" s="10">
        <v>48</v>
      </c>
      <c r="B53" s="12"/>
      <c r="C53" s="11" t="s">
        <v>64</v>
      </c>
      <c r="D53" s="18" t="s">
        <v>634</v>
      </c>
      <c r="E53" s="18"/>
      <c r="F53" s="12" t="s">
        <v>475</v>
      </c>
      <c r="G53" s="12" t="s">
        <v>266</v>
      </c>
      <c r="H53" s="13" t="s">
        <v>476</v>
      </c>
      <c r="I53" s="33">
        <f>265000000+30000000</f>
        <v>295000000</v>
      </c>
      <c r="J53" s="34"/>
      <c r="K53" s="34"/>
      <c r="L53" s="44"/>
      <c r="M53" s="34"/>
      <c r="N53" s="34">
        <f>I53+J53+K53+L53+M53</f>
        <v>295000000</v>
      </c>
      <c r="O53" s="10" t="s">
        <v>625</v>
      </c>
    </row>
    <row r="54" spans="1:15" ht="75" x14ac:dyDescent="0.25">
      <c r="A54" s="10">
        <v>49</v>
      </c>
      <c r="B54" s="12"/>
      <c r="C54" s="11" t="s">
        <v>80</v>
      </c>
      <c r="D54" s="11" t="s">
        <v>65</v>
      </c>
      <c r="E54" s="11"/>
      <c r="F54" s="12" t="s">
        <v>492</v>
      </c>
      <c r="G54" s="12" t="s">
        <v>275</v>
      </c>
      <c r="H54" s="13" t="s">
        <v>493</v>
      </c>
      <c r="I54" s="33">
        <v>30000000</v>
      </c>
      <c r="J54" s="34"/>
      <c r="K54" s="34"/>
      <c r="L54" s="44">
        <v>50000000</v>
      </c>
      <c r="M54" s="34"/>
      <c r="N54" s="34">
        <f>I54+J54+K54+L54+M54</f>
        <v>80000000</v>
      </c>
      <c r="O54" s="10" t="s">
        <v>626</v>
      </c>
    </row>
    <row r="55" spans="1:15" ht="75" x14ac:dyDescent="0.25">
      <c r="A55" s="10">
        <v>50</v>
      </c>
      <c r="B55" s="12"/>
      <c r="C55" s="11" t="s">
        <v>57</v>
      </c>
      <c r="D55" s="11" t="s">
        <v>58</v>
      </c>
      <c r="E55" s="11"/>
      <c r="F55" s="12" t="s">
        <v>465</v>
      </c>
      <c r="G55" s="12" t="s">
        <v>25</v>
      </c>
      <c r="H55" s="13" t="s">
        <v>466</v>
      </c>
      <c r="I55" s="33">
        <v>30000000</v>
      </c>
      <c r="J55" s="34"/>
      <c r="K55" s="34"/>
      <c r="L55" s="44"/>
      <c r="M55" s="34">
        <v>50000000</v>
      </c>
      <c r="N55" s="34">
        <f t="shared" si="1"/>
        <v>80000000</v>
      </c>
      <c r="O55" s="10" t="s">
        <v>625</v>
      </c>
    </row>
    <row r="56" spans="1:15" ht="60" x14ac:dyDescent="0.25">
      <c r="A56" s="10">
        <v>51</v>
      </c>
      <c r="B56" s="12"/>
      <c r="C56" s="11" t="s">
        <v>59</v>
      </c>
      <c r="D56" s="11" t="s">
        <v>60</v>
      </c>
      <c r="E56" s="11" t="s">
        <v>715</v>
      </c>
      <c r="F56" s="12" t="s">
        <v>467</v>
      </c>
      <c r="G56" s="12" t="s">
        <v>263</v>
      </c>
      <c r="H56" s="13" t="s">
        <v>468</v>
      </c>
      <c r="I56" s="33">
        <v>30000000</v>
      </c>
      <c r="J56" s="34"/>
      <c r="K56" s="34"/>
      <c r="L56" s="44">
        <v>100000000</v>
      </c>
      <c r="M56" s="34">
        <v>50000000</v>
      </c>
      <c r="N56" s="34">
        <f t="shared" si="1"/>
        <v>180000000</v>
      </c>
      <c r="O56" s="10" t="s">
        <v>625</v>
      </c>
    </row>
    <row r="57" spans="1:15" ht="75" x14ac:dyDescent="0.25">
      <c r="A57" s="10">
        <v>52</v>
      </c>
      <c r="B57" s="12"/>
      <c r="C57" s="11" t="s">
        <v>61</v>
      </c>
      <c r="D57" s="11" t="s">
        <v>635</v>
      </c>
      <c r="E57" s="11" t="s">
        <v>716</v>
      </c>
      <c r="F57" s="12" t="s">
        <v>469</v>
      </c>
      <c r="G57" s="12" t="s">
        <v>264</v>
      </c>
      <c r="H57" s="13" t="s">
        <v>471</v>
      </c>
      <c r="I57" s="33">
        <v>30000000</v>
      </c>
      <c r="J57" s="34"/>
      <c r="K57" s="34"/>
      <c r="L57" s="48">
        <f>100000000+100000000</f>
        <v>200000000</v>
      </c>
      <c r="M57" s="34"/>
      <c r="N57" s="34">
        <f t="shared" si="1"/>
        <v>230000000</v>
      </c>
      <c r="O57" s="10" t="s">
        <v>626</v>
      </c>
    </row>
    <row r="58" spans="1:15" ht="75" x14ac:dyDescent="0.25">
      <c r="A58" s="10">
        <v>53</v>
      </c>
      <c r="B58" s="12"/>
      <c r="C58" s="11" t="s">
        <v>62</v>
      </c>
      <c r="D58" s="11" t="s">
        <v>63</v>
      </c>
      <c r="E58" s="11" t="s">
        <v>717</v>
      </c>
      <c r="F58" s="12" t="s">
        <v>472</v>
      </c>
      <c r="G58" s="12" t="s">
        <v>265</v>
      </c>
      <c r="H58" s="13" t="s">
        <v>474</v>
      </c>
      <c r="I58" s="33">
        <v>55000000</v>
      </c>
      <c r="J58" s="34"/>
      <c r="K58" s="34"/>
      <c r="L58" s="44"/>
      <c r="M58" s="34"/>
      <c r="N58" s="34">
        <f t="shared" si="1"/>
        <v>55000000</v>
      </c>
      <c r="O58" s="10" t="s">
        <v>625</v>
      </c>
    </row>
    <row r="59" spans="1:15" ht="75" x14ac:dyDescent="0.25">
      <c r="A59" s="10">
        <v>54</v>
      </c>
      <c r="B59" s="12"/>
      <c r="C59" s="11" t="s">
        <v>66</v>
      </c>
      <c r="D59" s="11" t="s">
        <v>67</v>
      </c>
      <c r="E59" s="11" t="s">
        <v>718</v>
      </c>
      <c r="F59" s="12" t="s">
        <v>477</v>
      </c>
      <c r="G59" s="12" t="s">
        <v>267</v>
      </c>
      <c r="H59" s="13" t="s">
        <v>478</v>
      </c>
      <c r="I59" s="33">
        <v>55000000</v>
      </c>
      <c r="J59" s="34"/>
      <c r="K59" s="34"/>
      <c r="L59" s="44"/>
      <c r="M59" s="34"/>
      <c r="N59" s="34">
        <f t="shared" si="1"/>
        <v>55000000</v>
      </c>
      <c r="O59" s="10" t="s">
        <v>625</v>
      </c>
    </row>
    <row r="60" spans="1:15" ht="75" x14ac:dyDescent="0.25">
      <c r="A60" s="10">
        <v>55</v>
      </c>
      <c r="B60" s="12"/>
      <c r="C60" s="11" t="s">
        <v>68</v>
      </c>
      <c r="D60" s="11" t="s">
        <v>479</v>
      </c>
      <c r="E60" s="11"/>
      <c r="F60" s="12" t="s">
        <v>480</v>
      </c>
      <c r="G60" s="12" t="s">
        <v>268</v>
      </c>
      <c r="H60" s="13" t="s">
        <v>481</v>
      </c>
      <c r="I60" s="33">
        <v>30000000</v>
      </c>
      <c r="J60" s="34"/>
      <c r="K60" s="34"/>
      <c r="L60" s="44"/>
      <c r="M60" s="34"/>
      <c r="N60" s="34">
        <f t="shared" si="1"/>
        <v>30000000</v>
      </c>
      <c r="O60" s="10" t="s">
        <v>625</v>
      </c>
    </row>
    <row r="61" spans="1:15" ht="90" x14ac:dyDescent="0.25">
      <c r="A61" s="10">
        <v>56</v>
      </c>
      <c r="B61" s="10"/>
      <c r="C61" s="11" t="s">
        <v>18</v>
      </c>
      <c r="D61" s="15" t="s">
        <v>69</v>
      </c>
      <c r="E61" s="15" t="s">
        <v>719</v>
      </c>
      <c r="F61" s="12" t="s">
        <v>482</v>
      </c>
      <c r="G61" s="12" t="s">
        <v>269</v>
      </c>
      <c r="H61" s="13" t="s">
        <v>483</v>
      </c>
      <c r="I61" s="33">
        <v>30000000</v>
      </c>
      <c r="J61" s="34"/>
      <c r="K61" s="34"/>
      <c r="L61" s="44">
        <v>100000000</v>
      </c>
      <c r="M61" s="34"/>
      <c r="N61" s="34">
        <f t="shared" si="1"/>
        <v>130000000</v>
      </c>
      <c r="O61" s="10" t="s">
        <v>625</v>
      </c>
    </row>
    <row r="62" spans="1:15" ht="60" x14ac:dyDescent="0.25">
      <c r="A62" s="10">
        <v>57</v>
      </c>
      <c r="B62" s="10"/>
      <c r="C62" s="11" t="s">
        <v>70</v>
      </c>
      <c r="D62" s="15" t="s">
        <v>71</v>
      </c>
      <c r="E62" s="15" t="s">
        <v>720</v>
      </c>
      <c r="F62" s="12" t="s">
        <v>484</v>
      </c>
      <c r="G62" s="12" t="s">
        <v>270</v>
      </c>
      <c r="H62" s="13" t="s">
        <v>445</v>
      </c>
      <c r="I62" s="33">
        <v>30000000</v>
      </c>
      <c r="J62" s="34"/>
      <c r="K62" s="34"/>
      <c r="L62" s="44"/>
      <c r="M62" s="34"/>
      <c r="N62" s="34">
        <f t="shared" si="1"/>
        <v>30000000</v>
      </c>
      <c r="O62" s="10" t="s">
        <v>625</v>
      </c>
    </row>
    <row r="63" spans="1:15" ht="75" x14ac:dyDescent="0.25">
      <c r="A63" s="10">
        <v>58</v>
      </c>
      <c r="B63" s="12"/>
      <c r="C63" s="11" t="s">
        <v>72</v>
      </c>
      <c r="D63" s="11" t="s">
        <v>73</v>
      </c>
      <c r="E63" s="11" t="s">
        <v>721</v>
      </c>
      <c r="F63" s="12" t="s">
        <v>485</v>
      </c>
      <c r="G63" s="12" t="s">
        <v>271</v>
      </c>
      <c r="H63" s="13" t="s">
        <v>486</v>
      </c>
      <c r="I63" s="33">
        <v>30000000</v>
      </c>
      <c r="J63" s="34"/>
      <c r="K63" s="34"/>
      <c r="L63" s="44"/>
      <c r="M63" s="34"/>
      <c r="N63" s="34">
        <f t="shared" si="1"/>
        <v>30000000</v>
      </c>
      <c r="O63" s="10" t="s">
        <v>625</v>
      </c>
    </row>
    <row r="64" spans="1:15" ht="60" x14ac:dyDescent="0.25">
      <c r="A64" s="10">
        <v>59</v>
      </c>
      <c r="B64" s="12"/>
      <c r="C64" s="11" t="s">
        <v>74</v>
      </c>
      <c r="D64" s="11" t="s">
        <v>75</v>
      </c>
      <c r="E64" s="11"/>
      <c r="F64" s="12" t="s">
        <v>487</v>
      </c>
      <c r="G64" s="12" t="s">
        <v>272</v>
      </c>
      <c r="H64" s="13" t="s">
        <v>473</v>
      </c>
      <c r="I64" s="33">
        <v>30000000</v>
      </c>
      <c r="J64" s="34"/>
      <c r="K64" s="34"/>
      <c r="L64" s="44"/>
      <c r="M64" s="34"/>
      <c r="N64" s="34">
        <f t="shared" si="1"/>
        <v>30000000</v>
      </c>
      <c r="O64" s="10" t="s">
        <v>625</v>
      </c>
    </row>
    <row r="65" spans="1:15" ht="60" x14ac:dyDescent="0.25">
      <c r="A65" s="10">
        <v>60</v>
      </c>
      <c r="B65" s="12"/>
      <c r="C65" s="11" t="s">
        <v>76</v>
      </c>
      <c r="D65" s="11" t="s">
        <v>77</v>
      </c>
      <c r="E65" s="11"/>
      <c r="F65" s="12" t="s">
        <v>488</v>
      </c>
      <c r="G65" s="12" t="s">
        <v>273</v>
      </c>
      <c r="H65" s="13" t="s">
        <v>489</v>
      </c>
      <c r="I65" s="33">
        <v>30000000</v>
      </c>
      <c r="J65" s="34"/>
      <c r="K65" s="34"/>
      <c r="L65" s="44"/>
      <c r="M65" s="34"/>
      <c r="N65" s="34">
        <f t="shared" si="1"/>
        <v>30000000</v>
      </c>
      <c r="O65" s="10" t="s">
        <v>625</v>
      </c>
    </row>
    <row r="66" spans="1:15" ht="60" x14ac:dyDescent="0.25">
      <c r="A66" s="10">
        <v>61</v>
      </c>
      <c r="B66" s="12"/>
      <c r="C66" s="11" t="s">
        <v>78</v>
      </c>
      <c r="D66" s="11" t="s">
        <v>79</v>
      </c>
      <c r="E66" s="11" t="s">
        <v>722</v>
      </c>
      <c r="F66" s="12" t="s">
        <v>490</v>
      </c>
      <c r="G66" s="12" t="s">
        <v>274</v>
      </c>
      <c r="H66" s="13" t="s">
        <v>491</v>
      </c>
      <c r="I66" s="33">
        <v>30000000</v>
      </c>
      <c r="J66" s="34"/>
      <c r="K66" s="34"/>
      <c r="L66" s="44"/>
      <c r="M66" s="34"/>
      <c r="N66" s="34">
        <f t="shared" si="1"/>
        <v>30000000</v>
      </c>
      <c r="O66" s="10" t="s">
        <v>625</v>
      </c>
    </row>
    <row r="67" spans="1:15" ht="60" x14ac:dyDescent="0.25">
      <c r="A67" s="10">
        <v>62</v>
      </c>
      <c r="B67" s="12"/>
      <c r="C67" s="11" t="s">
        <v>81</v>
      </c>
      <c r="D67" s="11" t="s">
        <v>82</v>
      </c>
      <c r="E67" s="11" t="s">
        <v>723</v>
      </c>
      <c r="F67" s="12" t="s">
        <v>83</v>
      </c>
      <c r="G67" s="12" t="s">
        <v>276</v>
      </c>
      <c r="H67" s="13" t="s">
        <v>495</v>
      </c>
      <c r="I67" s="33">
        <v>30000000</v>
      </c>
      <c r="J67" s="34"/>
      <c r="K67" s="34"/>
      <c r="L67" s="44">
        <v>75000000</v>
      </c>
      <c r="M67" s="34"/>
      <c r="N67" s="34">
        <f t="shared" si="1"/>
        <v>105000000</v>
      </c>
      <c r="O67" s="10" t="s">
        <v>626</v>
      </c>
    </row>
    <row r="68" spans="1:15" ht="75" x14ac:dyDescent="0.25">
      <c r="A68" s="10">
        <v>63</v>
      </c>
      <c r="B68" s="12"/>
      <c r="C68" s="11" t="s">
        <v>84</v>
      </c>
      <c r="D68" s="11" t="s">
        <v>44</v>
      </c>
      <c r="E68" s="11"/>
      <c r="F68" s="12" t="s">
        <v>494</v>
      </c>
      <c r="G68" s="12" t="s">
        <v>277</v>
      </c>
      <c r="H68" s="13" t="s">
        <v>496</v>
      </c>
      <c r="I68" s="33">
        <v>30000000</v>
      </c>
      <c r="J68" s="34"/>
      <c r="K68" s="34"/>
      <c r="L68" s="44"/>
      <c r="M68" s="34"/>
      <c r="N68" s="34">
        <f t="shared" si="1"/>
        <v>30000000</v>
      </c>
      <c r="O68" s="10" t="s">
        <v>625</v>
      </c>
    </row>
    <row r="69" spans="1:15" ht="75" x14ac:dyDescent="0.25">
      <c r="A69" s="10">
        <v>64</v>
      </c>
      <c r="B69" s="12"/>
      <c r="C69" s="11" t="s">
        <v>85</v>
      </c>
      <c r="D69" s="11" t="s">
        <v>86</v>
      </c>
      <c r="E69" s="11"/>
      <c r="F69" s="12" t="s">
        <v>498</v>
      </c>
      <c r="G69" s="12" t="s">
        <v>278</v>
      </c>
      <c r="H69" s="13" t="s">
        <v>497</v>
      </c>
      <c r="I69" s="33">
        <v>30000000</v>
      </c>
      <c r="J69" s="34"/>
      <c r="K69" s="34"/>
      <c r="L69" s="44"/>
      <c r="M69" s="34"/>
      <c r="N69" s="34">
        <f t="shared" si="1"/>
        <v>30000000</v>
      </c>
      <c r="O69" s="10" t="s">
        <v>625</v>
      </c>
    </row>
    <row r="70" spans="1:15" x14ac:dyDescent="0.25">
      <c r="A70" s="10">
        <v>65</v>
      </c>
      <c r="B70" s="12" t="s">
        <v>87</v>
      </c>
      <c r="C70" s="5" t="s">
        <v>628</v>
      </c>
      <c r="D70" s="5" t="s">
        <v>636</v>
      </c>
      <c r="E70" s="5"/>
      <c r="F70" s="1" t="s">
        <v>667</v>
      </c>
      <c r="G70" s="1"/>
      <c r="H70" s="1"/>
      <c r="I70" s="37"/>
      <c r="J70" s="37"/>
      <c r="K70" s="37"/>
      <c r="L70" s="37"/>
      <c r="M70" s="37"/>
      <c r="N70" s="37"/>
      <c r="O70" s="7" t="s">
        <v>626</v>
      </c>
    </row>
    <row r="71" spans="1:15" ht="60" x14ac:dyDescent="0.25">
      <c r="A71" s="10">
        <v>66</v>
      </c>
      <c r="B71" s="12"/>
      <c r="C71" s="11" t="s">
        <v>97</v>
      </c>
      <c r="D71" s="18" t="s">
        <v>637</v>
      </c>
      <c r="E71" s="18"/>
      <c r="F71" s="12" t="s">
        <v>505</v>
      </c>
      <c r="G71" s="12" t="s">
        <v>283</v>
      </c>
      <c r="H71" s="13" t="s">
        <v>506</v>
      </c>
      <c r="I71" s="33"/>
      <c r="J71" s="34"/>
      <c r="K71" s="34"/>
      <c r="L71" s="44"/>
      <c r="M71" s="34">
        <v>50000000</v>
      </c>
      <c r="N71" s="34">
        <f>I71+J71+K71+L71+M71</f>
        <v>50000000</v>
      </c>
      <c r="O71" s="10" t="s">
        <v>626</v>
      </c>
    </row>
    <row r="72" spans="1:15" ht="30" x14ac:dyDescent="0.25">
      <c r="A72" s="10">
        <v>67</v>
      </c>
      <c r="B72" s="12"/>
      <c r="C72" s="11" t="s">
        <v>226</v>
      </c>
      <c r="D72" s="18" t="s">
        <v>638</v>
      </c>
      <c r="E72" s="18" t="s">
        <v>724</v>
      </c>
      <c r="F72" s="12" t="s">
        <v>668</v>
      </c>
      <c r="G72" s="12"/>
      <c r="H72" s="13"/>
      <c r="I72" s="33"/>
      <c r="J72" s="34"/>
      <c r="K72" s="34"/>
      <c r="L72" s="44"/>
      <c r="M72" s="34"/>
      <c r="N72" s="34"/>
      <c r="O72" s="10" t="s">
        <v>627</v>
      </c>
    </row>
    <row r="73" spans="1:15" ht="30" x14ac:dyDescent="0.25">
      <c r="A73" s="10">
        <v>68</v>
      </c>
      <c r="B73" s="12"/>
      <c r="C73" s="11" t="s">
        <v>88</v>
      </c>
      <c r="D73" s="11" t="s">
        <v>89</v>
      </c>
      <c r="E73" s="11" t="s">
        <v>725</v>
      </c>
      <c r="F73" s="12" t="s">
        <v>499</v>
      </c>
      <c r="G73" s="12" t="s">
        <v>279</v>
      </c>
      <c r="H73" s="13" t="s">
        <v>308</v>
      </c>
      <c r="I73" s="33"/>
      <c r="J73" s="34"/>
      <c r="K73" s="34"/>
      <c r="L73" s="44"/>
      <c r="M73" s="34"/>
      <c r="N73" s="34">
        <f>I73+J73+K73+L73+M73</f>
        <v>0</v>
      </c>
      <c r="O73" s="10" t="s">
        <v>627</v>
      </c>
    </row>
    <row r="74" spans="1:15" ht="30" x14ac:dyDescent="0.25">
      <c r="A74" s="10">
        <v>69</v>
      </c>
      <c r="B74" s="12"/>
      <c r="C74" s="11" t="s">
        <v>90</v>
      </c>
      <c r="D74" s="11" t="s">
        <v>91</v>
      </c>
      <c r="E74" s="11"/>
      <c r="F74" s="12" t="s">
        <v>500</v>
      </c>
      <c r="G74" s="12" t="s">
        <v>109</v>
      </c>
      <c r="H74" s="13" t="s">
        <v>308</v>
      </c>
      <c r="I74" s="33"/>
      <c r="J74" s="34"/>
      <c r="K74" s="34"/>
      <c r="L74" s="44"/>
      <c r="M74" s="34"/>
      <c r="N74" s="34">
        <f t="shared" si="1"/>
        <v>0</v>
      </c>
      <c r="O74" s="10" t="s">
        <v>627</v>
      </c>
    </row>
    <row r="75" spans="1:15" ht="30" x14ac:dyDescent="0.25">
      <c r="A75" s="10">
        <v>70</v>
      </c>
      <c r="B75" s="10"/>
      <c r="C75" s="11" t="s">
        <v>92</v>
      </c>
      <c r="D75" s="11" t="s">
        <v>93</v>
      </c>
      <c r="E75" s="11"/>
      <c r="F75" s="12" t="s">
        <v>501</v>
      </c>
      <c r="G75" s="12" t="s">
        <v>280</v>
      </c>
      <c r="H75" s="13" t="s">
        <v>308</v>
      </c>
      <c r="I75" s="33"/>
      <c r="J75" s="34"/>
      <c r="K75" s="34"/>
      <c r="L75" s="44"/>
      <c r="M75" s="34"/>
      <c r="N75" s="34">
        <f t="shared" si="1"/>
        <v>0</v>
      </c>
      <c r="O75" s="10" t="s">
        <v>627</v>
      </c>
    </row>
    <row r="76" spans="1:15" ht="30" x14ac:dyDescent="0.25">
      <c r="A76" s="10">
        <v>71</v>
      </c>
      <c r="B76" s="12"/>
      <c r="C76" s="11" t="s">
        <v>94</v>
      </c>
      <c r="D76" s="11" t="s">
        <v>95</v>
      </c>
      <c r="E76" s="11"/>
      <c r="F76" s="12" t="s">
        <v>502</v>
      </c>
      <c r="G76" s="12" t="s">
        <v>281</v>
      </c>
      <c r="H76" s="13" t="s">
        <v>308</v>
      </c>
      <c r="I76" s="33"/>
      <c r="J76" s="34"/>
      <c r="K76" s="34"/>
      <c r="L76" s="44"/>
      <c r="M76" s="34"/>
      <c r="N76" s="34">
        <f t="shared" si="1"/>
        <v>0</v>
      </c>
      <c r="O76" s="10" t="s">
        <v>627</v>
      </c>
    </row>
    <row r="77" spans="1:15" ht="45" x14ac:dyDescent="0.25">
      <c r="A77" s="10">
        <v>72</v>
      </c>
      <c r="B77" s="12"/>
      <c r="C77" s="11" t="s">
        <v>96</v>
      </c>
      <c r="D77" s="11" t="s">
        <v>96</v>
      </c>
      <c r="E77" s="11"/>
      <c r="F77" s="12" t="s">
        <v>503</v>
      </c>
      <c r="G77" s="12" t="s">
        <v>282</v>
      </c>
      <c r="H77" s="13" t="s">
        <v>504</v>
      </c>
      <c r="I77" s="33"/>
      <c r="J77" s="34"/>
      <c r="K77" s="34"/>
      <c r="L77" s="44"/>
      <c r="M77" s="34"/>
      <c r="N77" s="34">
        <f t="shared" si="1"/>
        <v>0</v>
      </c>
      <c r="O77" s="10" t="s">
        <v>627</v>
      </c>
    </row>
    <row r="78" spans="1:15" ht="30" x14ac:dyDescent="0.25">
      <c r="A78" s="10">
        <v>73</v>
      </c>
      <c r="B78" s="12"/>
      <c r="C78" s="11" t="s">
        <v>98</v>
      </c>
      <c r="D78" s="11" t="s">
        <v>99</v>
      </c>
      <c r="E78" s="11"/>
      <c r="F78" s="12" t="s">
        <v>507</v>
      </c>
      <c r="G78" s="12" t="s">
        <v>284</v>
      </c>
      <c r="H78" s="13" t="s">
        <v>504</v>
      </c>
      <c r="I78" s="33"/>
      <c r="J78" s="34"/>
      <c r="K78" s="34"/>
      <c r="L78" s="44"/>
      <c r="M78" s="34"/>
      <c r="N78" s="34">
        <f t="shared" si="1"/>
        <v>0</v>
      </c>
      <c r="O78" s="10" t="s">
        <v>627</v>
      </c>
    </row>
    <row r="79" spans="1:15" ht="45" x14ac:dyDescent="0.25">
      <c r="A79" s="10">
        <v>74</v>
      </c>
      <c r="B79" s="12"/>
      <c r="C79" s="11" t="s">
        <v>357</v>
      </c>
      <c r="D79" s="11" t="s">
        <v>358</v>
      </c>
      <c r="E79" s="11"/>
      <c r="F79" s="12" t="s">
        <v>359</v>
      </c>
      <c r="G79" s="13" t="s">
        <v>360</v>
      </c>
      <c r="H79" s="13" t="s">
        <v>361</v>
      </c>
      <c r="I79" s="33"/>
      <c r="J79" s="34"/>
      <c r="K79" s="34"/>
      <c r="L79" s="44">
        <v>75000000</v>
      </c>
      <c r="M79" s="34"/>
      <c r="N79" s="34"/>
      <c r="O79" s="10" t="s">
        <v>626</v>
      </c>
    </row>
    <row r="80" spans="1:15" ht="30" x14ac:dyDescent="0.25">
      <c r="A80" s="10">
        <v>75</v>
      </c>
      <c r="B80" s="12"/>
      <c r="C80" s="11" t="s">
        <v>362</v>
      </c>
      <c r="D80" s="11" t="s">
        <v>363</v>
      </c>
      <c r="E80" s="11"/>
      <c r="F80" s="12" t="s">
        <v>364</v>
      </c>
      <c r="G80" s="13" t="s">
        <v>365</v>
      </c>
      <c r="H80" s="13" t="s">
        <v>366</v>
      </c>
      <c r="I80" s="33">
        <v>50000000</v>
      </c>
      <c r="J80" s="34"/>
      <c r="K80" s="34"/>
      <c r="L80" s="44"/>
      <c r="M80" s="34"/>
      <c r="N80" s="34"/>
      <c r="O80" s="10" t="s">
        <v>627</v>
      </c>
    </row>
    <row r="81" spans="1:15" ht="45" x14ac:dyDescent="0.25">
      <c r="A81" s="10">
        <v>76</v>
      </c>
      <c r="B81" s="12"/>
      <c r="C81" s="11" t="s">
        <v>371</v>
      </c>
      <c r="D81" s="11" t="s">
        <v>63</v>
      </c>
      <c r="E81" s="11"/>
      <c r="F81" s="12" t="s">
        <v>372</v>
      </c>
      <c r="G81" s="13" t="s">
        <v>374</v>
      </c>
      <c r="H81" s="13" t="s">
        <v>375</v>
      </c>
      <c r="I81" s="33"/>
      <c r="J81" s="34"/>
      <c r="K81" s="34"/>
      <c r="L81" s="44"/>
      <c r="M81" s="34"/>
      <c r="N81" s="34"/>
      <c r="O81" s="10" t="s">
        <v>627</v>
      </c>
    </row>
    <row r="82" spans="1:15" ht="45" x14ac:dyDescent="0.25">
      <c r="A82" s="10">
        <v>77</v>
      </c>
      <c r="B82" s="12"/>
      <c r="C82" s="22" t="s">
        <v>394</v>
      </c>
      <c r="D82" s="11" t="s">
        <v>639</v>
      </c>
      <c r="E82" s="11" t="s">
        <v>726</v>
      </c>
      <c r="F82" s="12" t="s">
        <v>669</v>
      </c>
      <c r="G82" s="13"/>
      <c r="H82" s="13"/>
      <c r="I82" s="33"/>
      <c r="J82" s="34"/>
      <c r="K82" s="34"/>
      <c r="L82" s="44"/>
      <c r="M82" s="34"/>
      <c r="N82" s="34"/>
      <c r="O82" s="10" t="s">
        <v>627</v>
      </c>
    </row>
    <row r="83" spans="1:15" ht="30" x14ac:dyDescent="0.25">
      <c r="A83" s="10">
        <v>78</v>
      </c>
      <c r="B83" s="12"/>
      <c r="C83" s="22" t="s">
        <v>395</v>
      </c>
      <c r="D83" s="11" t="s">
        <v>318</v>
      </c>
      <c r="E83" s="11"/>
      <c r="F83" s="12"/>
      <c r="G83" s="13"/>
      <c r="H83" s="13"/>
      <c r="I83" s="33"/>
      <c r="J83" s="34"/>
      <c r="K83" s="34"/>
      <c r="L83" s="44"/>
      <c r="M83" s="34"/>
      <c r="N83" s="34"/>
      <c r="O83" s="47" t="s">
        <v>690</v>
      </c>
    </row>
    <row r="84" spans="1:15" ht="30" x14ac:dyDescent="0.25">
      <c r="A84" s="10">
        <v>79</v>
      </c>
      <c r="B84" s="12"/>
      <c r="C84" s="22" t="s">
        <v>396</v>
      </c>
      <c r="D84" s="11" t="s">
        <v>318</v>
      </c>
      <c r="E84" s="11"/>
      <c r="F84" s="12"/>
      <c r="G84" s="13"/>
      <c r="H84" s="13"/>
      <c r="I84" s="33"/>
      <c r="J84" s="34"/>
      <c r="K84" s="34"/>
      <c r="L84" s="44"/>
      <c r="M84" s="34"/>
      <c r="N84" s="34"/>
      <c r="O84" s="47" t="s">
        <v>690</v>
      </c>
    </row>
    <row r="85" spans="1:15" ht="30" x14ac:dyDescent="0.25">
      <c r="A85" s="10">
        <v>80</v>
      </c>
      <c r="B85" s="12"/>
      <c r="C85" s="22" t="s">
        <v>397</v>
      </c>
      <c r="D85" s="11" t="s">
        <v>318</v>
      </c>
      <c r="E85" s="11"/>
      <c r="F85" s="12"/>
      <c r="G85" s="13"/>
      <c r="H85" s="13"/>
      <c r="I85" s="33"/>
      <c r="J85" s="34"/>
      <c r="K85" s="34"/>
      <c r="L85" s="44"/>
      <c r="M85" s="34"/>
      <c r="N85" s="34"/>
      <c r="O85" s="47" t="s">
        <v>690</v>
      </c>
    </row>
    <row r="86" spans="1:15" ht="30" x14ac:dyDescent="0.25">
      <c r="A86" s="10">
        <v>81</v>
      </c>
      <c r="B86" s="12"/>
      <c r="C86" s="22" t="s">
        <v>398</v>
      </c>
      <c r="D86" s="11" t="s">
        <v>640</v>
      </c>
      <c r="E86" s="11"/>
      <c r="F86" s="12" t="s">
        <v>670</v>
      </c>
      <c r="G86" s="13"/>
      <c r="H86" s="13"/>
      <c r="I86" s="43"/>
      <c r="J86" s="44"/>
      <c r="K86" s="44"/>
      <c r="L86" s="44"/>
      <c r="M86" s="44"/>
      <c r="N86" s="44"/>
      <c r="O86" s="10" t="s">
        <v>627</v>
      </c>
    </row>
    <row r="87" spans="1:15" ht="30" x14ac:dyDescent="0.25">
      <c r="A87" s="10">
        <v>82</v>
      </c>
      <c r="B87" s="12"/>
      <c r="C87" s="22" t="s">
        <v>399</v>
      </c>
      <c r="D87" s="11" t="s">
        <v>318</v>
      </c>
      <c r="E87" s="11"/>
      <c r="F87" s="12"/>
      <c r="G87" s="13"/>
      <c r="H87" s="13"/>
      <c r="I87" s="33"/>
      <c r="J87" s="34"/>
      <c r="K87" s="34"/>
      <c r="L87" s="44"/>
      <c r="M87" s="34"/>
      <c r="N87" s="34"/>
      <c r="O87" s="47" t="s">
        <v>690</v>
      </c>
    </row>
    <row r="88" spans="1:15" ht="30" x14ac:dyDescent="0.25">
      <c r="A88" s="10">
        <v>83</v>
      </c>
      <c r="B88" s="12"/>
      <c r="C88" s="22" t="s">
        <v>400</v>
      </c>
      <c r="D88" s="11" t="s">
        <v>641</v>
      </c>
      <c r="E88" s="11"/>
      <c r="F88" s="12" t="s">
        <v>671</v>
      </c>
      <c r="G88" s="13"/>
      <c r="H88" s="13"/>
      <c r="I88" s="33"/>
      <c r="J88" s="34"/>
      <c r="K88" s="34"/>
      <c r="L88" s="44"/>
      <c r="M88" s="34"/>
      <c r="N88" s="34"/>
      <c r="O88" s="10" t="s">
        <v>627</v>
      </c>
    </row>
    <row r="89" spans="1:15" ht="30" x14ac:dyDescent="0.25">
      <c r="A89" s="10">
        <v>84</v>
      </c>
      <c r="B89" s="12"/>
      <c r="C89" s="22" t="s">
        <v>401</v>
      </c>
      <c r="D89" s="11" t="s">
        <v>318</v>
      </c>
      <c r="E89" s="11"/>
      <c r="F89" s="12"/>
      <c r="G89" s="12"/>
      <c r="H89" s="13"/>
      <c r="I89" s="33"/>
      <c r="J89" s="34"/>
      <c r="K89" s="34"/>
      <c r="L89" s="44"/>
      <c r="M89" s="34"/>
      <c r="N89" s="34"/>
      <c r="O89" s="47" t="s">
        <v>690</v>
      </c>
    </row>
    <row r="90" spans="1:15" ht="60" x14ac:dyDescent="0.25">
      <c r="A90" s="10">
        <v>85</v>
      </c>
      <c r="B90" s="12" t="s">
        <v>100</v>
      </c>
      <c r="C90" s="11" t="s">
        <v>105</v>
      </c>
      <c r="D90" s="11" t="s">
        <v>106</v>
      </c>
      <c r="E90" s="11"/>
      <c r="F90" s="12" t="s">
        <v>511</v>
      </c>
      <c r="G90" s="12" t="s">
        <v>287</v>
      </c>
      <c r="H90" s="13" t="s">
        <v>510</v>
      </c>
      <c r="I90" s="33">
        <v>360000000</v>
      </c>
      <c r="J90" s="34"/>
      <c r="K90" s="34"/>
      <c r="L90" s="44">
        <f>50000000+75000000</f>
        <v>125000000</v>
      </c>
      <c r="M90" s="34"/>
      <c r="N90" s="34">
        <f>I90+J90+K90+L90+M90</f>
        <v>485000000</v>
      </c>
      <c r="O90" s="10" t="s">
        <v>626</v>
      </c>
    </row>
    <row r="91" spans="1:15" ht="90" x14ac:dyDescent="0.25">
      <c r="A91" s="10">
        <v>86</v>
      </c>
      <c r="B91" s="12"/>
      <c r="C91" s="11" t="s">
        <v>114</v>
      </c>
      <c r="D91" s="11" t="s">
        <v>115</v>
      </c>
      <c r="E91" s="11"/>
      <c r="F91" s="12" t="s">
        <v>517</v>
      </c>
      <c r="G91" s="12" t="s">
        <v>116</v>
      </c>
      <c r="H91" s="13" t="s">
        <v>518</v>
      </c>
      <c r="I91" s="33">
        <v>80000000</v>
      </c>
      <c r="J91" s="34"/>
      <c r="K91" s="34"/>
      <c r="L91" s="44">
        <v>50000000</v>
      </c>
      <c r="M91" s="34"/>
      <c r="N91" s="34">
        <f>I91+J91+K91+L91+M91</f>
        <v>130000000</v>
      </c>
      <c r="O91" s="10" t="s">
        <v>626</v>
      </c>
    </row>
    <row r="92" spans="1:15" ht="45" x14ac:dyDescent="0.25">
      <c r="A92" s="10">
        <v>87</v>
      </c>
      <c r="B92" s="12"/>
      <c r="C92" s="11" t="s">
        <v>222</v>
      </c>
      <c r="D92" s="11" t="s">
        <v>222</v>
      </c>
      <c r="E92" s="11"/>
      <c r="F92" s="12" t="s">
        <v>519</v>
      </c>
      <c r="G92" s="12" t="s">
        <v>223</v>
      </c>
      <c r="H92" s="13" t="s">
        <v>520</v>
      </c>
      <c r="I92" s="33">
        <v>20000000</v>
      </c>
      <c r="J92" s="34"/>
      <c r="K92" s="34"/>
      <c r="L92" s="44">
        <v>50000000</v>
      </c>
      <c r="M92" s="34"/>
      <c r="N92" s="34">
        <f>I92+J92+K92+L92+M92</f>
        <v>70000000</v>
      </c>
      <c r="O92" s="10" t="s">
        <v>625</v>
      </c>
    </row>
    <row r="93" spans="1:15" ht="45" x14ac:dyDescent="0.25">
      <c r="A93" s="10">
        <v>88</v>
      </c>
      <c r="B93" s="12"/>
      <c r="C93" s="11" t="s">
        <v>101</v>
      </c>
      <c r="D93" s="11" t="s">
        <v>102</v>
      </c>
      <c r="E93" s="11"/>
      <c r="F93" s="12" t="s">
        <v>508</v>
      </c>
      <c r="G93" s="12" t="s">
        <v>285</v>
      </c>
      <c r="H93" s="13" t="s">
        <v>308</v>
      </c>
      <c r="I93" s="33">
        <v>5000000</v>
      </c>
      <c r="J93" s="34"/>
      <c r="K93" s="34"/>
      <c r="L93" s="44"/>
      <c r="M93" s="34"/>
      <c r="N93" s="34">
        <f>I93+J93+K93+L93+M93</f>
        <v>5000000</v>
      </c>
      <c r="O93" s="10" t="s">
        <v>627</v>
      </c>
    </row>
    <row r="94" spans="1:15" ht="30" x14ac:dyDescent="0.25">
      <c r="A94" s="10">
        <v>89</v>
      </c>
      <c r="B94" s="12"/>
      <c r="C94" s="11" t="s">
        <v>103</v>
      </c>
      <c r="D94" s="11" t="s">
        <v>104</v>
      </c>
      <c r="E94" s="11"/>
      <c r="F94" s="12" t="s">
        <v>509</v>
      </c>
      <c r="G94" s="12" t="s">
        <v>286</v>
      </c>
      <c r="H94" s="13" t="s">
        <v>308</v>
      </c>
      <c r="I94" s="33"/>
      <c r="J94" s="34"/>
      <c r="K94" s="34"/>
      <c r="L94" s="44"/>
      <c r="M94" s="34"/>
      <c r="N94" s="34">
        <f t="shared" ref="N94:N108" si="2">I94+J94+K94+L94+M94</f>
        <v>0</v>
      </c>
      <c r="O94" s="10" t="s">
        <v>627</v>
      </c>
    </row>
    <row r="95" spans="1:15" ht="30" x14ac:dyDescent="0.25">
      <c r="A95" s="10">
        <v>90</v>
      </c>
      <c r="B95" s="12"/>
      <c r="C95" s="11" t="s">
        <v>107</v>
      </c>
      <c r="D95" s="11" t="s">
        <v>108</v>
      </c>
      <c r="E95" s="11"/>
      <c r="F95" s="12" t="s">
        <v>512</v>
      </c>
      <c r="G95" s="12" t="s">
        <v>109</v>
      </c>
      <c r="H95" s="13" t="s">
        <v>308</v>
      </c>
      <c r="I95" s="33"/>
      <c r="J95" s="34"/>
      <c r="K95" s="34"/>
      <c r="L95" s="44"/>
      <c r="M95" s="34"/>
      <c r="N95" s="34">
        <f t="shared" si="2"/>
        <v>0</v>
      </c>
      <c r="O95" s="10" t="s">
        <v>627</v>
      </c>
    </row>
    <row r="96" spans="1:15" ht="45" x14ac:dyDescent="0.25">
      <c r="A96" s="10">
        <v>91</v>
      </c>
      <c r="B96" s="12"/>
      <c r="C96" s="11" t="s">
        <v>110</v>
      </c>
      <c r="D96" s="11" t="s">
        <v>111</v>
      </c>
      <c r="E96" s="11" t="s">
        <v>727</v>
      </c>
      <c r="F96" s="12" t="s">
        <v>514</v>
      </c>
      <c r="G96" s="12" t="s">
        <v>288</v>
      </c>
      <c r="H96" s="13" t="s">
        <v>513</v>
      </c>
      <c r="I96" s="33"/>
      <c r="J96" s="34"/>
      <c r="K96" s="34"/>
      <c r="L96" s="44">
        <v>75000000</v>
      </c>
      <c r="M96" s="34"/>
      <c r="N96" s="34">
        <f t="shared" si="2"/>
        <v>75000000</v>
      </c>
      <c r="O96" s="10" t="s">
        <v>627</v>
      </c>
    </row>
    <row r="97" spans="1:15" ht="75" x14ac:dyDescent="0.25">
      <c r="A97" s="10">
        <v>92</v>
      </c>
      <c r="B97" s="12"/>
      <c r="C97" s="11" t="s">
        <v>112</v>
      </c>
      <c r="D97" s="11" t="s">
        <v>65</v>
      </c>
      <c r="E97" s="11"/>
      <c r="F97" s="12" t="s">
        <v>515</v>
      </c>
      <c r="G97" s="12" t="s">
        <v>113</v>
      </c>
      <c r="H97" s="13" t="s">
        <v>516</v>
      </c>
      <c r="I97" s="33"/>
      <c r="J97" s="34"/>
      <c r="K97" s="34"/>
      <c r="L97" s="43">
        <v>65000000</v>
      </c>
      <c r="M97" s="34"/>
      <c r="N97" s="34">
        <f t="shared" si="2"/>
        <v>65000000</v>
      </c>
      <c r="O97" s="10" t="s">
        <v>627</v>
      </c>
    </row>
    <row r="98" spans="1:15" ht="45" x14ac:dyDescent="0.25">
      <c r="A98" s="10">
        <v>93</v>
      </c>
      <c r="B98" s="12"/>
      <c r="C98" s="11" t="s">
        <v>378</v>
      </c>
      <c r="D98" s="11" t="s">
        <v>379</v>
      </c>
      <c r="E98" s="11"/>
      <c r="F98" s="12" t="s">
        <v>380</v>
      </c>
      <c r="G98" s="12" t="s">
        <v>381</v>
      </c>
      <c r="H98" s="13" t="s">
        <v>521</v>
      </c>
      <c r="I98" s="33"/>
      <c r="J98" s="34"/>
      <c r="K98" s="34"/>
      <c r="L98" s="44"/>
      <c r="M98" s="34"/>
      <c r="N98" s="34"/>
      <c r="O98" s="10" t="s">
        <v>627</v>
      </c>
    </row>
    <row r="99" spans="1:15" ht="30" x14ac:dyDescent="0.25">
      <c r="A99" s="10">
        <v>94</v>
      </c>
      <c r="B99" s="12"/>
      <c r="C99" s="23" t="s">
        <v>402</v>
      </c>
      <c r="D99" s="11" t="s">
        <v>642</v>
      </c>
      <c r="E99" s="11"/>
      <c r="F99" s="12" t="s">
        <v>672</v>
      </c>
      <c r="G99" s="12"/>
      <c r="H99" s="13"/>
      <c r="I99" s="33"/>
      <c r="J99" s="34"/>
      <c r="K99" s="34"/>
      <c r="L99" s="44"/>
      <c r="M99" s="34">
        <v>400000000</v>
      </c>
      <c r="N99" s="34"/>
      <c r="O99" s="10" t="s">
        <v>627</v>
      </c>
    </row>
    <row r="100" spans="1:15" ht="45" x14ac:dyDescent="0.25">
      <c r="A100" s="10">
        <v>95</v>
      </c>
      <c r="B100" s="12"/>
      <c r="C100" s="23" t="s">
        <v>403</v>
      </c>
      <c r="D100" s="11" t="s">
        <v>643</v>
      </c>
      <c r="E100" s="11"/>
      <c r="F100" s="12" t="s">
        <v>673</v>
      </c>
      <c r="G100" s="12"/>
      <c r="H100" s="13"/>
      <c r="I100" s="43"/>
      <c r="J100" s="44"/>
      <c r="K100" s="44"/>
      <c r="L100" s="44"/>
      <c r="M100" s="44"/>
      <c r="N100" s="44"/>
      <c r="O100" s="10" t="s">
        <v>627</v>
      </c>
    </row>
    <row r="101" spans="1:15" ht="45" x14ac:dyDescent="0.25">
      <c r="A101" s="10">
        <v>96</v>
      </c>
      <c r="B101" s="12"/>
      <c r="C101" s="23" t="s">
        <v>404</v>
      </c>
      <c r="D101" s="11" t="s">
        <v>644</v>
      </c>
      <c r="E101" s="11" t="s">
        <v>728</v>
      </c>
      <c r="F101" s="12" t="s">
        <v>674</v>
      </c>
      <c r="G101" s="12"/>
      <c r="H101" s="13"/>
      <c r="I101" s="43"/>
      <c r="J101" s="44"/>
      <c r="K101" s="44"/>
      <c r="L101" s="44"/>
      <c r="M101" s="44"/>
      <c r="N101" s="44"/>
      <c r="O101" s="10" t="s">
        <v>627</v>
      </c>
    </row>
    <row r="102" spans="1:15" ht="30" x14ac:dyDescent="0.25">
      <c r="A102" s="10">
        <v>97</v>
      </c>
      <c r="B102" s="12"/>
      <c r="C102" s="23" t="s">
        <v>405</v>
      </c>
      <c r="D102" s="11" t="s">
        <v>318</v>
      </c>
      <c r="E102" s="11"/>
      <c r="F102" s="12"/>
      <c r="G102" s="12"/>
      <c r="H102" s="13"/>
      <c r="I102" s="33"/>
      <c r="J102" s="34"/>
      <c r="K102" s="34"/>
      <c r="L102" s="44"/>
      <c r="M102" s="34"/>
      <c r="N102" s="34"/>
      <c r="O102" s="47" t="s">
        <v>690</v>
      </c>
    </row>
    <row r="103" spans="1:15" ht="90" x14ac:dyDescent="0.25">
      <c r="A103" s="10">
        <v>98</v>
      </c>
      <c r="B103" s="12" t="s">
        <v>117</v>
      </c>
      <c r="C103" s="11" t="s">
        <v>129</v>
      </c>
      <c r="D103" s="11" t="s">
        <v>130</v>
      </c>
      <c r="E103" s="11"/>
      <c r="F103" s="12" t="s">
        <v>531</v>
      </c>
      <c r="G103" s="12" t="s">
        <v>25</v>
      </c>
      <c r="H103" s="13" t="s">
        <v>530</v>
      </c>
      <c r="I103" s="33"/>
      <c r="J103" s="34"/>
      <c r="K103" s="34"/>
      <c r="L103" s="43">
        <v>90000000</v>
      </c>
      <c r="M103" s="34">
        <v>50000000</v>
      </c>
      <c r="N103" s="34">
        <f>I103+J103+K103+L103+M103</f>
        <v>140000000</v>
      </c>
      <c r="O103" s="10" t="s">
        <v>626</v>
      </c>
    </row>
    <row r="104" spans="1:15" ht="45" x14ac:dyDescent="0.25">
      <c r="A104" s="10">
        <v>99</v>
      </c>
      <c r="B104" s="12"/>
      <c r="C104" s="11" t="s">
        <v>118</v>
      </c>
      <c r="D104" s="11" t="s">
        <v>119</v>
      </c>
      <c r="E104" s="11" t="s">
        <v>729</v>
      </c>
      <c r="F104" s="12" t="s">
        <v>522</v>
      </c>
      <c r="G104" s="12" t="s">
        <v>289</v>
      </c>
      <c r="H104" s="13" t="s">
        <v>447</v>
      </c>
      <c r="I104" s="33"/>
      <c r="J104" s="34"/>
      <c r="K104" s="34"/>
      <c r="L104" s="44"/>
      <c r="M104" s="34"/>
      <c r="N104" s="34">
        <f>I104+J104+K104+L104+M104</f>
        <v>0</v>
      </c>
      <c r="O104" s="10" t="s">
        <v>625</v>
      </c>
    </row>
    <row r="105" spans="1:15" ht="30" x14ac:dyDescent="0.25">
      <c r="A105" s="10">
        <v>100</v>
      </c>
      <c r="B105" s="12"/>
      <c r="C105" s="11" t="s">
        <v>120</v>
      </c>
      <c r="D105" s="11" t="s">
        <v>121</v>
      </c>
      <c r="E105" s="11"/>
      <c r="F105" s="12" t="s">
        <v>523</v>
      </c>
      <c r="G105" s="12" t="s">
        <v>290</v>
      </c>
      <c r="H105" s="13" t="s">
        <v>524</v>
      </c>
      <c r="I105" s="33">
        <v>100000000</v>
      </c>
      <c r="J105" s="34"/>
      <c r="K105" s="34"/>
      <c r="L105" s="44"/>
      <c r="M105" s="34"/>
      <c r="N105" s="34">
        <f t="shared" si="2"/>
        <v>100000000</v>
      </c>
      <c r="O105" s="10" t="s">
        <v>625</v>
      </c>
    </row>
    <row r="106" spans="1:15" ht="45" x14ac:dyDescent="0.25">
      <c r="A106" s="10">
        <v>101</v>
      </c>
      <c r="B106" s="30"/>
      <c r="C106" s="11" t="s">
        <v>122</v>
      </c>
      <c r="D106" s="11" t="s">
        <v>123</v>
      </c>
      <c r="E106" s="11" t="s">
        <v>730</v>
      </c>
      <c r="F106" s="12" t="s">
        <v>525</v>
      </c>
      <c r="G106" s="12" t="s">
        <v>262</v>
      </c>
      <c r="H106" s="13" t="s">
        <v>308</v>
      </c>
      <c r="I106" s="33"/>
      <c r="J106" s="34"/>
      <c r="K106" s="34"/>
      <c r="L106" s="44"/>
      <c r="M106" s="34"/>
      <c r="N106" s="34">
        <f t="shared" si="2"/>
        <v>0</v>
      </c>
      <c r="O106" s="10" t="s">
        <v>627</v>
      </c>
    </row>
    <row r="107" spans="1:15" ht="90" x14ac:dyDescent="0.25">
      <c r="A107" s="10">
        <v>102</v>
      </c>
      <c r="B107" s="12"/>
      <c r="C107" s="11" t="s">
        <v>124</v>
      </c>
      <c r="D107" s="11" t="s">
        <v>125</v>
      </c>
      <c r="E107" s="11" t="s">
        <v>731</v>
      </c>
      <c r="F107" s="12" t="s">
        <v>526</v>
      </c>
      <c r="G107" s="12" t="s">
        <v>126</v>
      </c>
      <c r="H107" s="13" t="s">
        <v>527</v>
      </c>
      <c r="I107" s="33"/>
      <c r="J107" s="34"/>
      <c r="K107" s="34"/>
      <c r="L107" s="44">
        <v>90000000</v>
      </c>
      <c r="M107" s="34">
        <v>50000000</v>
      </c>
      <c r="N107" s="34">
        <f t="shared" si="2"/>
        <v>140000000</v>
      </c>
      <c r="O107" s="10" t="s">
        <v>625</v>
      </c>
    </row>
    <row r="108" spans="1:15" ht="75" x14ac:dyDescent="0.25">
      <c r="A108" s="10">
        <v>103</v>
      </c>
      <c r="B108" s="12"/>
      <c r="C108" s="11" t="s">
        <v>127</v>
      </c>
      <c r="D108" s="11" t="s">
        <v>128</v>
      </c>
      <c r="E108" s="11" t="s">
        <v>730</v>
      </c>
      <c r="F108" s="12" t="s">
        <v>528</v>
      </c>
      <c r="G108" s="12" t="s">
        <v>46</v>
      </c>
      <c r="H108" s="13" t="s">
        <v>529</v>
      </c>
      <c r="I108" s="33"/>
      <c r="J108" s="34"/>
      <c r="K108" s="34"/>
      <c r="L108" s="44">
        <v>65000000</v>
      </c>
      <c r="M108" s="34"/>
      <c r="N108" s="34">
        <f t="shared" si="2"/>
        <v>65000000</v>
      </c>
      <c r="O108" s="10" t="s">
        <v>625</v>
      </c>
    </row>
    <row r="109" spans="1:15" ht="60" x14ac:dyDescent="0.25">
      <c r="A109" s="10">
        <v>104</v>
      </c>
      <c r="B109" s="12"/>
      <c r="C109" s="11" t="s">
        <v>133</v>
      </c>
      <c r="D109" s="11" t="s">
        <v>134</v>
      </c>
      <c r="E109" s="11" t="s">
        <v>732</v>
      </c>
      <c r="F109" s="12" t="s">
        <v>533</v>
      </c>
      <c r="G109" s="12" t="s">
        <v>262</v>
      </c>
      <c r="H109" s="13" t="s">
        <v>534</v>
      </c>
      <c r="I109" s="33">
        <v>170000000</v>
      </c>
      <c r="J109" s="34"/>
      <c r="K109" s="34"/>
      <c r="L109" s="44"/>
      <c r="M109" s="34"/>
      <c r="N109" s="34">
        <f>I109+J109+K109+L109+M109</f>
        <v>170000000</v>
      </c>
      <c r="O109" s="10" t="s">
        <v>625</v>
      </c>
    </row>
    <row r="110" spans="1:15" ht="60" x14ac:dyDescent="0.25">
      <c r="A110" s="10">
        <v>105</v>
      </c>
      <c r="B110" s="10"/>
      <c r="C110" s="11" t="s">
        <v>224</v>
      </c>
      <c r="D110" s="11" t="s">
        <v>42</v>
      </c>
      <c r="E110" s="11" t="s">
        <v>733</v>
      </c>
      <c r="F110" s="12" t="s">
        <v>535</v>
      </c>
      <c r="G110" s="12" t="s">
        <v>225</v>
      </c>
      <c r="H110" s="13" t="s">
        <v>536</v>
      </c>
      <c r="I110" s="33">
        <v>35000000</v>
      </c>
      <c r="J110" s="34"/>
      <c r="K110" s="34"/>
      <c r="L110" s="44"/>
      <c r="M110" s="34"/>
      <c r="N110" s="34">
        <f>I110+J110+K110+L110+M110</f>
        <v>35000000</v>
      </c>
      <c r="O110" s="10" t="s">
        <v>625</v>
      </c>
    </row>
    <row r="111" spans="1:15" ht="60" x14ac:dyDescent="0.25">
      <c r="A111" s="10">
        <v>106</v>
      </c>
      <c r="B111" s="10"/>
      <c r="C111" s="11" t="s">
        <v>135</v>
      </c>
      <c r="D111" s="11" t="s">
        <v>136</v>
      </c>
      <c r="E111" s="11" t="s">
        <v>734</v>
      </c>
      <c r="F111" s="24" t="s">
        <v>537</v>
      </c>
      <c r="G111" s="24" t="s">
        <v>246</v>
      </c>
      <c r="H111" s="25" t="s">
        <v>491</v>
      </c>
      <c r="I111" s="40">
        <v>48000000</v>
      </c>
      <c r="J111" s="41"/>
      <c r="K111" s="41"/>
      <c r="L111" s="44"/>
      <c r="M111" s="41"/>
      <c r="N111" s="34">
        <f>I111+J111+K111+L111+M111</f>
        <v>48000000</v>
      </c>
      <c r="O111" s="10" t="s">
        <v>625</v>
      </c>
    </row>
    <row r="112" spans="1:15" ht="30" x14ac:dyDescent="0.25">
      <c r="A112" s="10">
        <v>107</v>
      </c>
      <c r="B112" s="10"/>
      <c r="C112" s="11" t="s">
        <v>131</v>
      </c>
      <c r="D112" s="11" t="s">
        <v>132</v>
      </c>
      <c r="E112" s="11"/>
      <c r="F112" s="12" t="s">
        <v>532</v>
      </c>
      <c r="G112" s="12" t="s">
        <v>291</v>
      </c>
      <c r="H112" s="13" t="s">
        <v>308</v>
      </c>
      <c r="I112" s="33"/>
      <c r="J112" s="34"/>
      <c r="K112" s="34"/>
      <c r="L112" s="44"/>
      <c r="M112" s="34"/>
      <c r="N112" s="34">
        <f>I112+J112+K112+L112+M112</f>
        <v>0</v>
      </c>
      <c r="O112" s="10" t="s">
        <v>627</v>
      </c>
    </row>
    <row r="113" spans="1:15" ht="30" x14ac:dyDescent="0.25">
      <c r="A113" s="10">
        <v>108</v>
      </c>
      <c r="B113" s="26"/>
      <c r="C113" s="11" t="s">
        <v>57</v>
      </c>
      <c r="D113" s="11" t="s">
        <v>137</v>
      </c>
      <c r="E113" s="11"/>
      <c r="F113" s="24" t="s">
        <v>675</v>
      </c>
      <c r="G113" s="24" t="s">
        <v>292</v>
      </c>
      <c r="H113" s="25" t="s">
        <v>308</v>
      </c>
      <c r="I113" s="40"/>
      <c r="J113" s="41"/>
      <c r="K113" s="41"/>
      <c r="L113" s="44"/>
      <c r="M113" s="41"/>
      <c r="N113" s="34">
        <f t="shared" ref="N113:N171" si="3">I113+J113+K113+L113+M113</f>
        <v>0</v>
      </c>
      <c r="O113" s="10" t="s">
        <v>627</v>
      </c>
    </row>
    <row r="114" spans="1:15" ht="30" x14ac:dyDescent="0.25">
      <c r="A114" s="10">
        <v>109</v>
      </c>
      <c r="B114" s="26"/>
      <c r="C114" s="11" t="s">
        <v>346</v>
      </c>
      <c r="D114" s="11" t="s">
        <v>347</v>
      </c>
      <c r="E114" s="11"/>
      <c r="F114" s="24" t="s">
        <v>348</v>
      </c>
      <c r="G114" s="24" t="s">
        <v>349</v>
      </c>
      <c r="H114" s="24" t="s">
        <v>350</v>
      </c>
      <c r="I114" s="40"/>
      <c r="J114" s="41"/>
      <c r="K114" s="41"/>
      <c r="L114" s="44"/>
      <c r="M114" s="41"/>
      <c r="N114" s="34"/>
      <c r="O114" s="10" t="s">
        <v>627</v>
      </c>
    </row>
    <row r="115" spans="1:15" x14ac:dyDescent="0.25">
      <c r="A115" s="10">
        <v>110</v>
      </c>
      <c r="B115" s="26"/>
      <c r="C115" s="11" t="s">
        <v>406</v>
      </c>
      <c r="D115" s="18" t="s">
        <v>645</v>
      </c>
      <c r="E115" s="18" t="s">
        <v>735</v>
      </c>
      <c r="F115" s="12" t="s">
        <v>676</v>
      </c>
      <c r="G115" s="12"/>
      <c r="H115" s="12"/>
      <c r="I115" s="43"/>
      <c r="J115" s="44"/>
      <c r="K115" s="44"/>
      <c r="L115" s="44"/>
      <c r="M115" s="44"/>
      <c r="N115" s="44"/>
      <c r="O115" s="10" t="s">
        <v>627</v>
      </c>
    </row>
    <row r="116" spans="1:15" ht="90" x14ac:dyDescent="0.25">
      <c r="A116" s="10">
        <v>111</v>
      </c>
      <c r="B116" s="12" t="s">
        <v>138</v>
      </c>
      <c r="C116" s="11" t="s">
        <v>139</v>
      </c>
      <c r="D116" s="11" t="s">
        <v>140</v>
      </c>
      <c r="E116" s="11"/>
      <c r="F116" s="12" t="s">
        <v>538</v>
      </c>
      <c r="G116" s="12" t="s">
        <v>141</v>
      </c>
      <c r="H116" s="13" t="s">
        <v>539</v>
      </c>
      <c r="I116" s="33">
        <v>120000000</v>
      </c>
      <c r="J116" s="34"/>
      <c r="K116" s="34"/>
      <c r="L116" s="44">
        <v>101000000</v>
      </c>
      <c r="M116" s="34"/>
      <c r="N116" s="34">
        <f t="shared" si="3"/>
        <v>221000000</v>
      </c>
      <c r="O116" s="10" t="s">
        <v>626</v>
      </c>
    </row>
    <row r="117" spans="1:15" ht="45" x14ac:dyDescent="0.25">
      <c r="A117" s="10">
        <v>112</v>
      </c>
      <c r="B117" s="12"/>
      <c r="C117" s="11" t="s">
        <v>142</v>
      </c>
      <c r="D117" s="11" t="s">
        <v>143</v>
      </c>
      <c r="E117" s="11"/>
      <c r="F117" s="12" t="s">
        <v>540</v>
      </c>
      <c r="G117" s="12" t="s">
        <v>25</v>
      </c>
      <c r="H117" s="13" t="s">
        <v>541</v>
      </c>
      <c r="I117" s="33"/>
      <c r="J117" s="34"/>
      <c r="K117" s="34"/>
      <c r="L117" s="44">
        <v>65000000</v>
      </c>
      <c r="M117" s="34"/>
      <c r="N117" s="34">
        <f t="shared" si="3"/>
        <v>65000000</v>
      </c>
      <c r="O117" s="10" t="s">
        <v>625</v>
      </c>
    </row>
    <row r="118" spans="1:15" ht="75" x14ac:dyDescent="0.25">
      <c r="A118" s="10">
        <v>113</v>
      </c>
      <c r="B118" s="12"/>
      <c r="C118" s="11" t="s">
        <v>32</v>
      </c>
      <c r="D118" s="11" t="s">
        <v>102</v>
      </c>
      <c r="E118" s="11"/>
      <c r="F118" s="12" t="s">
        <v>542</v>
      </c>
      <c r="G118" s="12" t="s">
        <v>144</v>
      </c>
      <c r="H118" s="13" t="s">
        <v>543</v>
      </c>
      <c r="I118" s="33">
        <v>140000000</v>
      </c>
      <c r="J118" s="34"/>
      <c r="K118" s="34"/>
      <c r="L118" s="44">
        <v>90000000</v>
      </c>
      <c r="M118" s="34">
        <v>50000000</v>
      </c>
      <c r="N118" s="34">
        <f t="shared" si="3"/>
        <v>280000000</v>
      </c>
      <c r="O118" s="10" t="s">
        <v>625</v>
      </c>
    </row>
    <row r="119" spans="1:15" ht="90" x14ac:dyDescent="0.25">
      <c r="A119" s="10">
        <v>114</v>
      </c>
      <c r="B119" s="12"/>
      <c r="C119" s="11" t="s">
        <v>145</v>
      </c>
      <c r="D119" s="11" t="s">
        <v>146</v>
      </c>
      <c r="E119" s="11"/>
      <c r="F119" s="12" t="s">
        <v>544</v>
      </c>
      <c r="G119" s="12" t="s">
        <v>312</v>
      </c>
      <c r="H119" s="13" t="s">
        <v>545</v>
      </c>
      <c r="I119" s="33"/>
      <c r="J119" s="34"/>
      <c r="K119" s="34"/>
      <c r="L119" s="44">
        <v>90000000</v>
      </c>
      <c r="M119" s="34"/>
      <c r="N119" s="34">
        <f t="shared" si="3"/>
        <v>90000000</v>
      </c>
      <c r="O119" s="10" t="s">
        <v>625</v>
      </c>
    </row>
    <row r="120" spans="1:15" ht="60" x14ac:dyDescent="0.25">
      <c r="A120" s="10">
        <v>115</v>
      </c>
      <c r="B120" s="12"/>
      <c r="C120" s="11" t="s">
        <v>148</v>
      </c>
      <c r="D120" s="11" t="s">
        <v>148</v>
      </c>
      <c r="E120" s="11"/>
      <c r="F120" s="12" t="s">
        <v>546</v>
      </c>
      <c r="G120" s="12" t="s">
        <v>149</v>
      </c>
      <c r="H120" s="13" t="s">
        <v>547</v>
      </c>
      <c r="I120" s="33">
        <v>35000000</v>
      </c>
      <c r="J120" s="34"/>
      <c r="K120" s="34"/>
      <c r="L120" s="44"/>
      <c r="M120" s="34">
        <v>50000000</v>
      </c>
      <c r="N120" s="34">
        <f t="shared" si="3"/>
        <v>85000000</v>
      </c>
      <c r="O120" s="10" t="s">
        <v>625</v>
      </c>
    </row>
    <row r="121" spans="1:15" ht="45" x14ac:dyDescent="0.25">
      <c r="A121" s="10">
        <v>116</v>
      </c>
      <c r="B121" s="12"/>
      <c r="C121" s="11" t="s">
        <v>229</v>
      </c>
      <c r="D121" s="11" t="s">
        <v>230</v>
      </c>
      <c r="E121" s="11"/>
      <c r="F121" s="12" t="s">
        <v>550</v>
      </c>
      <c r="G121" s="12" t="s">
        <v>231</v>
      </c>
      <c r="H121" s="13" t="s">
        <v>551</v>
      </c>
      <c r="I121" s="33">
        <v>40000000</v>
      </c>
      <c r="J121" s="34"/>
      <c r="K121" s="34"/>
      <c r="L121" s="44">
        <v>50000000</v>
      </c>
      <c r="M121" s="34"/>
      <c r="N121" s="34">
        <f>I121+J121+K121+L121+M121</f>
        <v>90000000</v>
      </c>
      <c r="O121" s="10" t="s">
        <v>625</v>
      </c>
    </row>
    <row r="122" spans="1:15" ht="45" x14ac:dyDescent="0.25">
      <c r="A122" s="10">
        <v>117</v>
      </c>
      <c r="B122" s="12"/>
      <c r="C122" s="11" t="s">
        <v>147</v>
      </c>
      <c r="D122" s="11" t="s">
        <v>232</v>
      </c>
      <c r="E122" s="11"/>
      <c r="F122" s="12" t="s">
        <v>552</v>
      </c>
      <c r="G122" s="12" t="s">
        <v>293</v>
      </c>
      <c r="H122" s="13" t="s">
        <v>470</v>
      </c>
      <c r="I122" s="33">
        <v>204000000</v>
      </c>
      <c r="J122" s="34"/>
      <c r="K122" s="34"/>
      <c r="L122" s="44"/>
      <c r="M122" s="34"/>
      <c r="N122" s="34">
        <f>I122+J122+K122+L122+M122</f>
        <v>204000000</v>
      </c>
      <c r="O122" s="10" t="s">
        <v>625</v>
      </c>
    </row>
    <row r="123" spans="1:15" ht="60" x14ac:dyDescent="0.25">
      <c r="A123" s="10">
        <v>118</v>
      </c>
      <c r="B123" s="12"/>
      <c r="C123" s="11" t="s">
        <v>226</v>
      </c>
      <c r="D123" s="11" t="s">
        <v>227</v>
      </c>
      <c r="E123" s="11"/>
      <c r="F123" s="12" t="s">
        <v>548</v>
      </c>
      <c r="G123" s="12" t="s">
        <v>228</v>
      </c>
      <c r="H123" s="13" t="s">
        <v>549</v>
      </c>
      <c r="I123" s="33"/>
      <c r="J123" s="34"/>
      <c r="K123" s="34"/>
      <c r="L123" s="44">
        <v>50000000</v>
      </c>
      <c r="M123" s="34"/>
      <c r="N123" s="34">
        <f t="shared" si="3"/>
        <v>50000000</v>
      </c>
      <c r="O123" s="10" t="s">
        <v>627</v>
      </c>
    </row>
    <row r="124" spans="1:15" ht="45" x14ac:dyDescent="0.25">
      <c r="A124" s="10">
        <v>119</v>
      </c>
      <c r="B124" s="12"/>
      <c r="C124" s="11" t="s">
        <v>233</v>
      </c>
      <c r="D124" s="11" t="s">
        <v>313</v>
      </c>
      <c r="E124" s="11"/>
      <c r="F124" s="12" t="s">
        <v>553</v>
      </c>
      <c r="G124" s="12" t="s">
        <v>234</v>
      </c>
      <c r="H124" s="13" t="s">
        <v>447</v>
      </c>
      <c r="I124" s="33">
        <v>30000000</v>
      </c>
      <c r="J124" s="34"/>
      <c r="K124" s="34"/>
      <c r="L124" s="44"/>
      <c r="M124" s="34"/>
      <c r="N124" s="34">
        <f t="shared" si="3"/>
        <v>30000000</v>
      </c>
      <c r="O124" s="10" t="s">
        <v>627</v>
      </c>
    </row>
    <row r="125" spans="1:15" ht="30" x14ac:dyDescent="0.25">
      <c r="A125" s="10">
        <v>120</v>
      </c>
      <c r="B125" s="12"/>
      <c r="C125" s="11" t="s">
        <v>407</v>
      </c>
      <c r="D125" s="11" t="s">
        <v>646</v>
      </c>
      <c r="E125" s="11" t="s">
        <v>736</v>
      </c>
      <c r="F125" s="12" t="s">
        <v>677</v>
      </c>
      <c r="G125" s="12"/>
      <c r="H125" s="13"/>
      <c r="I125" s="33"/>
      <c r="J125" s="34"/>
      <c r="K125" s="34"/>
      <c r="L125" s="44"/>
      <c r="M125" s="34"/>
      <c r="N125" s="34"/>
      <c r="O125" s="10" t="s">
        <v>627</v>
      </c>
    </row>
    <row r="126" spans="1:15" ht="30" x14ac:dyDescent="0.25">
      <c r="A126" s="10">
        <v>121</v>
      </c>
      <c r="B126" s="12"/>
      <c r="C126" s="11" t="s">
        <v>408</v>
      </c>
      <c r="D126" s="11" t="s">
        <v>647</v>
      </c>
      <c r="E126" s="11" t="s">
        <v>737</v>
      </c>
      <c r="F126" s="12" t="s">
        <v>678</v>
      </c>
      <c r="G126" s="12"/>
      <c r="H126" s="13"/>
      <c r="I126" s="33"/>
      <c r="J126" s="34"/>
      <c r="K126" s="34"/>
      <c r="L126" s="44"/>
      <c r="M126" s="34"/>
      <c r="N126" s="34"/>
      <c r="O126" s="10" t="s">
        <v>627</v>
      </c>
    </row>
    <row r="127" spans="1:15" ht="30" x14ac:dyDescent="0.25">
      <c r="A127" s="10">
        <v>122</v>
      </c>
      <c r="B127" s="12"/>
      <c r="C127" s="11" t="s">
        <v>409</v>
      </c>
      <c r="D127" s="11" t="s">
        <v>648</v>
      </c>
      <c r="E127" s="11" t="s">
        <v>738</v>
      </c>
      <c r="F127" s="12" t="s">
        <v>679</v>
      </c>
      <c r="G127" s="12"/>
      <c r="H127" s="13"/>
      <c r="I127" s="33"/>
      <c r="J127" s="34"/>
      <c r="K127" s="34"/>
      <c r="L127" s="44"/>
      <c r="M127" s="34"/>
      <c r="N127" s="34"/>
      <c r="O127" s="10" t="s">
        <v>627</v>
      </c>
    </row>
    <row r="128" spans="1:15" ht="60" x14ac:dyDescent="0.25">
      <c r="A128" s="10">
        <v>123</v>
      </c>
      <c r="B128" s="12" t="s">
        <v>150</v>
      </c>
      <c r="C128" s="11" t="s">
        <v>159</v>
      </c>
      <c r="D128" s="11" t="s">
        <v>695</v>
      </c>
      <c r="E128" s="11" t="s">
        <v>739</v>
      </c>
      <c r="F128" s="12" t="s">
        <v>561</v>
      </c>
      <c r="G128" s="12" t="s">
        <v>295</v>
      </c>
      <c r="H128" s="13" t="s">
        <v>562</v>
      </c>
      <c r="I128" s="34">
        <v>200000000</v>
      </c>
      <c r="J128" s="34"/>
      <c r="K128" s="34"/>
      <c r="L128" s="44"/>
      <c r="M128" s="34"/>
      <c r="N128" s="34">
        <f>I128+J128+K128+L128+M128</f>
        <v>200000000</v>
      </c>
      <c r="O128" s="10" t="s">
        <v>626</v>
      </c>
    </row>
    <row r="129" spans="1:15" ht="45" x14ac:dyDescent="0.25">
      <c r="A129" s="10">
        <v>124</v>
      </c>
      <c r="B129" s="12"/>
      <c r="C129" s="11" t="s">
        <v>154</v>
      </c>
      <c r="D129" s="11" t="s">
        <v>701</v>
      </c>
      <c r="E129" s="11" t="s">
        <v>690</v>
      </c>
      <c r="F129" s="12"/>
      <c r="G129" s="12" t="s">
        <v>290</v>
      </c>
      <c r="H129" s="13" t="s">
        <v>556</v>
      </c>
      <c r="I129" s="43">
        <v>50000000</v>
      </c>
      <c r="J129" s="44"/>
      <c r="K129" s="44"/>
      <c r="L129" s="44">
        <v>65000000</v>
      </c>
      <c r="M129" s="44">
        <v>50000000</v>
      </c>
      <c r="N129" s="44">
        <f>I129+J129+K129+L129+M129</f>
        <v>165000000</v>
      </c>
      <c r="O129" s="10" t="s">
        <v>627</v>
      </c>
    </row>
    <row r="130" spans="1:15" ht="60" x14ac:dyDescent="0.25">
      <c r="A130" s="10">
        <v>125</v>
      </c>
      <c r="B130" s="12"/>
      <c r="C130" s="11" t="s">
        <v>155</v>
      </c>
      <c r="D130" s="11" t="s">
        <v>156</v>
      </c>
      <c r="E130" s="11" t="s">
        <v>740</v>
      </c>
      <c r="F130" s="12" t="s">
        <v>557</v>
      </c>
      <c r="G130" s="12" t="s">
        <v>294</v>
      </c>
      <c r="H130" s="13" t="s">
        <v>558</v>
      </c>
      <c r="I130" s="33"/>
      <c r="J130" s="34"/>
      <c r="K130" s="34"/>
      <c r="L130" s="44">
        <v>65000000</v>
      </c>
      <c r="M130" s="34"/>
      <c r="N130" s="34">
        <f>I130+J130+K130+L130+M130</f>
        <v>65000000</v>
      </c>
      <c r="O130" s="10" t="s">
        <v>625</v>
      </c>
    </row>
    <row r="131" spans="1:15" ht="30" x14ac:dyDescent="0.25">
      <c r="A131" s="10">
        <v>126</v>
      </c>
      <c r="B131" s="12"/>
      <c r="C131" s="11" t="s">
        <v>235</v>
      </c>
      <c r="D131" s="11" t="s">
        <v>65</v>
      </c>
      <c r="E131" s="11" t="s">
        <v>741</v>
      </c>
      <c r="F131" s="12" t="s">
        <v>563</v>
      </c>
      <c r="G131" s="12" t="s">
        <v>234</v>
      </c>
      <c r="H131" s="13" t="s">
        <v>606</v>
      </c>
      <c r="I131" s="33">
        <v>50000000</v>
      </c>
      <c r="J131" s="34"/>
      <c r="K131" s="34"/>
      <c r="L131" s="44">
        <v>50000000</v>
      </c>
      <c r="M131" s="34"/>
      <c r="N131" s="34">
        <f>I131+J131+K131+L131+M131</f>
        <v>100000000</v>
      </c>
      <c r="O131" s="10" t="s">
        <v>626</v>
      </c>
    </row>
    <row r="132" spans="1:15" ht="30" x14ac:dyDescent="0.25">
      <c r="A132" s="10">
        <v>127</v>
      </c>
      <c r="B132" s="12"/>
      <c r="C132" s="11" t="s">
        <v>410</v>
      </c>
      <c r="D132" s="11" t="s">
        <v>649</v>
      </c>
      <c r="E132" s="11" t="s">
        <v>742</v>
      </c>
      <c r="F132" s="12" t="s">
        <v>680</v>
      </c>
      <c r="G132" s="13"/>
      <c r="H132" s="13"/>
      <c r="I132" s="33"/>
      <c r="J132" s="34"/>
      <c r="K132" s="34"/>
      <c r="L132" s="44"/>
      <c r="M132" s="34"/>
      <c r="N132" s="34"/>
      <c r="O132" s="10" t="s">
        <v>625</v>
      </c>
    </row>
    <row r="133" spans="1:15" x14ac:dyDescent="0.25">
      <c r="A133" s="10">
        <v>128</v>
      </c>
      <c r="B133" s="12"/>
      <c r="C133" s="11" t="s">
        <v>411</v>
      </c>
      <c r="D133" s="11" t="s">
        <v>650</v>
      </c>
      <c r="E133" s="11" t="s">
        <v>743</v>
      </c>
      <c r="F133" s="12" t="s">
        <v>681</v>
      </c>
      <c r="G133" s="13"/>
      <c r="H133" s="13"/>
      <c r="I133" s="33"/>
      <c r="J133" s="34"/>
      <c r="K133" s="34"/>
      <c r="L133" s="44"/>
      <c r="M133" s="34"/>
      <c r="N133" s="34"/>
      <c r="O133" s="10" t="s">
        <v>627</v>
      </c>
    </row>
    <row r="134" spans="1:15" ht="30" x14ac:dyDescent="0.25">
      <c r="A134" s="10">
        <v>129</v>
      </c>
      <c r="B134" s="12"/>
      <c r="C134" s="11" t="s">
        <v>151</v>
      </c>
      <c r="D134" s="11" t="s">
        <v>152</v>
      </c>
      <c r="E134" s="11" t="s">
        <v>744</v>
      </c>
      <c r="F134" s="12" t="s">
        <v>554</v>
      </c>
      <c r="G134" s="12" t="s">
        <v>311</v>
      </c>
      <c r="H134" s="13" t="s">
        <v>555</v>
      </c>
      <c r="I134" s="33"/>
      <c r="J134" s="34"/>
      <c r="K134" s="34"/>
      <c r="L134" s="44"/>
      <c r="M134" s="34"/>
      <c r="N134" s="34">
        <f>I134+J134+K134+L134+M134</f>
        <v>0</v>
      </c>
      <c r="O134" s="10" t="s">
        <v>627</v>
      </c>
    </row>
    <row r="135" spans="1:15" ht="30" x14ac:dyDescent="0.25">
      <c r="A135" s="10">
        <v>130</v>
      </c>
      <c r="B135" s="12"/>
      <c r="C135" s="11" t="s">
        <v>153</v>
      </c>
      <c r="D135" s="11" t="s">
        <v>702</v>
      </c>
      <c r="E135" s="11"/>
      <c r="F135" s="12"/>
      <c r="G135" s="12" t="s">
        <v>238</v>
      </c>
      <c r="H135" s="13" t="s">
        <v>308</v>
      </c>
      <c r="I135" s="43"/>
      <c r="J135" s="44"/>
      <c r="K135" s="44"/>
      <c r="L135" s="44"/>
      <c r="M135" s="44"/>
      <c r="N135" s="44">
        <f>I135+J135+K135+L135+M135</f>
        <v>0</v>
      </c>
      <c r="O135" s="10" t="s">
        <v>627</v>
      </c>
    </row>
    <row r="136" spans="1:15" ht="30" x14ac:dyDescent="0.25">
      <c r="A136" s="10">
        <v>131</v>
      </c>
      <c r="B136" s="12"/>
      <c r="C136" s="11" t="s">
        <v>157</v>
      </c>
      <c r="D136" s="11" t="s">
        <v>651</v>
      </c>
      <c r="E136" s="11" t="s">
        <v>745</v>
      </c>
      <c r="F136" s="12" t="s">
        <v>559</v>
      </c>
      <c r="G136" s="12" t="s">
        <v>265</v>
      </c>
      <c r="H136" s="13" t="s">
        <v>308</v>
      </c>
      <c r="I136" s="33"/>
      <c r="J136" s="34"/>
      <c r="K136" s="34"/>
      <c r="L136" s="44"/>
      <c r="M136" s="34"/>
      <c r="N136" s="34">
        <f t="shared" si="3"/>
        <v>0</v>
      </c>
      <c r="O136" s="10" t="s">
        <v>627</v>
      </c>
    </row>
    <row r="137" spans="1:15" ht="45" x14ac:dyDescent="0.25">
      <c r="A137" s="10">
        <v>132</v>
      </c>
      <c r="B137" s="12"/>
      <c r="C137" s="11" t="s">
        <v>158</v>
      </c>
      <c r="D137" s="11" t="s">
        <v>652</v>
      </c>
      <c r="E137" s="11" t="s">
        <v>746</v>
      </c>
      <c r="F137" s="12" t="s">
        <v>560</v>
      </c>
      <c r="G137" s="12" t="s">
        <v>238</v>
      </c>
      <c r="H137" s="13" t="s">
        <v>308</v>
      </c>
      <c r="I137" s="33"/>
      <c r="J137" s="34"/>
      <c r="K137" s="34"/>
      <c r="L137" s="44"/>
      <c r="M137" s="34"/>
      <c r="N137" s="34">
        <f t="shared" si="3"/>
        <v>0</v>
      </c>
      <c r="O137" s="10" t="s">
        <v>627</v>
      </c>
    </row>
    <row r="138" spans="1:15" ht="45" x14ac:dyDescent="0.25">
      <c r="A138" s="10">
        <v>133</v>
      </c>
      <c r="B138" s="12"/>
      <c r="C138" s="11" t="s">
        <v>412</v>
      </c>
      <c r="D138" s="18" t="s">
        <v>653</v>
      </c>
      <c r="E138" s="18" t="s">
        <v>747</v>
      </c>
      <c r="F138" s="12" t="s">
        <v>682</v>
      </c>
      <c r="G138" s="12" t="s">
        <v>698</v>
      </c>
      <c r="H138" s="13" t="s">
        <v>699</v>
      </c>
      <c r="I138" s="33"/>
      <c r="J138" s="34"/>
      <c r="K138" s="34"/>
      <c r="L138" s="44"/>
      <c r="M138" s="34"/>
      <c r="N138" s="34"/>
      <c r="O138" s="10" t="s">
        <v>625</v>
      </c>
    </row>
    <row r="139" spans="1:15" ht="30" x14ac:dyDescent="0.25">
      <c r="A139" s="10">
        <v>134</v>
      </c>
      <c r="B139" s="12"/>
      <c r="C139" s="11" t="s">
        <v>413</v>
      </c>
      <c r="D139" s="18" t="s">
        <v>318</v>
      </c>
      <c r="E139" s="18"/>
      <c r="F139" s="12"/>
      <c r="G139" s="13"/>
      <c r="H139" s="13"/>
      <c r="I139" s="33"/>
      <c r="J139" s="34"/>
      <c r="K139" s="34"/>
      <c r="L139" s="44"/>
      <c r="M139" s="34"/>
      <c r="N139" s="34"/>
      <c r="O139" s="47" t="s">
        <v>690</v>
      </c>
    </row>
    <row r="140" spans="1:15" ht="45" x14ac:dyDescent="0.25">
      <c r="A140" s="10">
        <v>135</v>
      </c>
      <c r="B140" s="12"/>
      <c r="C140" s="11" t="s">
        <v>414</v>
      </c>
      <c r="D140" s="18" t="s">
        <v>654</v>
      </c>
      <c r="E140" s="18" t="s">
        <v>748</v>
      </c>
      <c r="F140" s="12" t="s">
        <v>683</v>
      </c>
      <c r="G140" s="13"/>
      <c r="H140" s="13"/>
      <c r="I140" s="43"/>
      <c r="J140" s="44"/>
      <c r="K140" s="44"/>
      <c r="L140" s="44"/>
      <c r="M140" s="44"/>
      <c r="N140" s="44"/>
      <c r="O140" s="10" t="s">
        <v>627</v>
      </c>
    </row>
    <row r="141" spans="1:15" ht="30" x14ac:dyDescent="0.25">
      <c r="A141" s="10">
        <v>136</v>
      </c>
      <c r="B141" s="12"/>
      <c r="C141" s="11" t="s">
        <v>415</v>
      </c>
      <c r="D141" s="18" t="s">
        <v>655</v>
      </c>
      <c r="E141" s="18" t="s">
        <v>749</v>
      </c>
      <c r="F141" s="12" t="s">
        <v>684</v>
      </c>
      <c r="G141" s="13"/>
      <c r="H141" s="13"/>
      <c r="I141" s="43"/>
      <c r="J141" s="44"/>
      <c r="K141" s="44"/>
      <c r="L141" s="44"/>
      <c r="M141" s="44"/>
      <c r="N141" s="44"/>
      <c r="O141" s="10" t="s">
        <v>627</v>
      </c>
    </row>
    <row r="142" spans="1:15" ht="30" x14ac:dyDescent="0.25">
      <c r="A142" s="10">
        <v>137</v>
      </c>
      <c r="B142" s="12"/>
      <c r="C142" s="11" t="s">
        <v>416</v>
      </c>
      <c r="D142" s="18" t="s">
        <v>318</v>
      </c>
      <c r="E142" s="18"/>
      <c r="F142" s="12"/>
      <c r="G142" s="13"/>
      <c r="H142" s="13"/>
      <c r="I142" s="33"/>
      <c r="J142" s="34"/>
      <c r="K142" s="34"/>
      <c r="L142" s="44"/>
      <c r="M142" s="34"/>
      <c r="N142" s="34"/>
      <c r="O142" s="47" t="s">
        <v>690</v>
      </c>
    </row>
    <row r="143" spans="1:15" ht="30" x14ac:dyDescent="0.25">
      <c r="A143" s="10">
        <v>138</v>
      </c>
      <c r="B143" s="12"/>
      <c r="C143" s="11" t="s">
        <v>417</v>
      </c>
      <c r="D143" s="18" t="s">
        <v>656</v>
      </c>
      <c r="E143" s="18" t="s">
        <v>750</v>
      </c>
      <c r="F143" s="12" t="s">
        <v>685</v>
      </c>
      <c r="G143" s="13"/>
      <c r="H143" s="13"/>
      <c r="I143" s="43"/>
      <c r="J143" s="44"/>
      <c r="K143" s="44"/>
      <c r="L143" s="44"/>
      <c r="M143" s="44"/>
      <c r="N143" s="44"/>
      <c r="O143" s="10" t="s">
        <v>627</v>
      </c>
    </row>
    <row r="144" spans="1:15" ht="30" x14ac:dyDescent="0.25">
      <c r="A144" s="10">
        <v>139</v>
      </c>
      <c r="B144" s="12"/>
      <c r="C144" s="11" t="s">
        <v>418</v>
      </c>
      <c r="D144" s="18" t="s">
        <v>657</v>
      </c>
      <c r="E144" s="18" t="s">
        <v>751</v>
      </c>
      <c r="F144" s="12" t="s">
        <v>686</v>
      </c>
      <c r="G144" s="13"/>
      <c r="H144" s="13"/>
      <c r="I144" s="43"/>
      <c r="J144" s="44"/>
      <c r="K144" s="44"/>
      <c r="L144" s="44"/>
      <c r="M144" s="44"/>
      <c r="N144" s="44"/>
      <c r="O144" s="10" t="s">
        <v>627</v>
      </c>
    </row>
    <row r="145" spans="1:15" ht="60" x14ac:dyDescent="0.25">
      <c r="A145" s="10">
        <v>140</v>
      </c>
      <c r="B145" s="12" t="s">
        <v>160</v>
      </c>
      <c r="C145" s="11" t="s">
        <v>161</v>
      </c>
      <c r="D145" s="11" t="s">
        <v>162</v>
      </c>
      <c r="E145" s="11" t="s">
        <v>752</v>
      </c>
      <c r="F145" s="12" t="s">
        <v>564</v>
      </c>
      <c r="G145" s="12" t="s">
        <v>296</v>
      </c>
      <c r="H145" s="13" t="s">
        <v>565</v>
      </c>
      <c r="I145" s="33"/>
      <c r="J145" s="34"/>
      <c r="K145" s="34"/>
      <c r="L145" s="44">
        <v>65000000</v>
      </c>
      <c r="M145" s="34">
        <v>50000000</v>
      </c>
      <c r="N145" s="34">
        <f t="shared" si="3"/>
        <v>115000000</v>
      </c>
      <c r="O145" s="10" t="s">
        <v>625</v>
      </c>
    </row>
    <row r="146" spans="1:15" ht="75" x14ac:dyDescent="0.25">
      <c r="A146" s="10">
        <v>141</v>
      </c>
      <c r="B146" s="12"/>
      <c r="C146" s="11" t="s">
        <v>163</v>
      </c>
      <c r="D146" s="11" t="s">
        <v>164</v>
      </c>
      <c r="E146" s="11"/>
      <c r="F146" s="12" t="s">
        <v>566</v>
      </c>
      <c r="G146" s="12" t="s">
        <v>297</v>
      </c>
      <c r="H146" s="13" t="s">
        <v>567</v>
      </c>
      <c r="I146" s="33">
        <v>17219000</v>
      </c>
      <c r="J146" s="34"/>
      <c r="K146" s="34"/>
      <c r="L146" s="44">
        <v>65000000</v>
      </c>
      <c r="M146" s="34"/>
      <c r="N146" s="34">
        <f t="shared" si="3"/>
        <v>82219000</v>
      </c>
      <c r="O146" s="10" t="s">
        <v>625</v>
      </c>
    </row>
    <row r="147" spans="1:15" ht="60" x14ac:dyDescent="0.25">
      <c r="A147" s="10">
        <v>142</v>
      </c>
      <c r="B147" s="12"/>
      <c r="C147" s="11" t="s">
        <v>173</v>
      </c>
      <c r="D147" s="11" t="s">
        <v>174</v>
      </c>
      <c r="E147" s="11" t="s">
        <v>753</v>
      </c>
      <c r="F147" s="12" t="s">
        <v>573</v>
      </c>
      <c r="G147" s="12" t="s">
        <v>175</v>
      </c>
      <c r="H147" s="13" t="s">
        <v>574</v>
      </c>
      <c r="I147" s="33"/>
      <c r="J147" s="34"/>
      <c r="K147" s="34"/>
      <c r="L147" s="43">
        <v>90000000</v>
      </c>
      <c r="M147" s="34">
        <v>50000000</v>
      </c>
      <c r="N147" s="34">
        <f>I147+J147+K147+L147+M147</f>
        <v>140000000</v>
      </c>
      <c r="O147" s="10" t="s">
        <v>625</v>
      </c>
    </row>
    <row r="148" spans="1:15" ht="90" x14ac:dyDescent="0.25">
      <c r="A148" s="10">
        <v>143</v>
      </c>
      <c r="B148" s="12"/>
      <c r="C148" s="11" t="s">
        <v>176</v>
      </c>
      <c r="D148" s="11" t="s">
        <v>177</v>
      </c>
      <c r="E148" s="11" t="s">
        <v>754</v>
      </c>
      <c r="F148" s="12" t="s">
        <v>575</v>
      </c>
      <c r="G148" s="12"/>
      <c r="H148" s="13" t="s">
        <v>576</v>
      </c>
      <c r="I148" s="33">
        <v>40000000</v>
      </c>
      <c r="J148" s="34"/>
      <c r="K148" s="34"/>
      <c r="L148" s="44"/>
      <c r="M148" s="33">
        <v>50000000</v>
      </c>
      <c r="N148" s="34">
        <f>I148+J148+K148+L148+M148</f>
        <v>90000000</v>
      </c>
      <c r="O148" s="10" t="s">
        <v>625</v>
      </c>
    </row>
    <row r="149" spans="1:15" ht="45" x14ac:dyDescent="0.25">
      <c r="A149" s="10">
        <v>144</v>
      </c>
      <c r="B149" s="12"/>
      <c r="C149" s="11" t="s">
        <v>124</v>
      </c>
      <c r="D149" s="11" t="s">
        <v>165</v>
      </c>
      <c r="E149" s="11"/>
      <c r="F149" s="12" t="s">
        <v>568</v>
      </c>
      <c r="G149" s="12" t="s">
        <v>238</v>
      </c>
      <c r="H149" s="13" t="s">
        <v>569</v>
      </c>
      <c r="I149" s="33">
        <v>30000000</v>
      </c>
      <c r="J149" s="34"/>
      <c r="K149" s="34"/>
      <c r="L149" s="44"/>
      <c r="M149" s="34"/>
      <c r="N149" s="34">
        <f t="shared" si="3"/>
        <v>30000000</v>
      </c>
      <c r="O149" s="10" t="s">
        <v>627</v>
      </c>
    </row>
    <row r="150" spans="1:15" ht="30" x14ac:dyDescent="0.25">
      <c r="A150" s="10">
        <v>145</v>
      </c>
      <c r="B150" s="12"/>
      <c r="C150" s="11" t="s">
        <v>166</v>
      </c>
      <c r="D150" s="11" t="s">
        <v>167</v>
      </c>
      <c r="E150" s="11"/>
      <c r="F150" s="12" t="s">
        <v>570</v>
      </c>
      <c r="G150" s="12" t="s">
        <v>298</v>
      </c>
      <c r="H150" s="13" t="s">
        <v>308</v>
      </c>
      <c r="I150" s="33"/>
      <c r="J150" s="34"/>
      <c r="K150" s="34"/>
      <c r="L150" s="44"/>
      <c r="M150" s="34"/>
      <c r="N150" s="34">
        <f t="shared" si="3"/>
        <v>0</v>
      </c>
      <c r="O150" s="10" t="s">
        <v>627</v>
      </c>
    </row>
    <row r="151" spans="1:15" ht="75" x14ac:dyDescent="0.25">
      <c r="A151" s="10">
        <v>146</v>
      </c>
      <c r="B151" s="12"/>
      <c r="C151" s="11" t="s">
        <v>168</v>
      </c>
      <c r="D151" s="11" t="s">
        <v>169</v>
      </c>
      <c r="E151" s="11" t="s">
        <v>755</v>
      </c>
      <c r="F151" s="12" t="s">
        <v>571</v>
      </c>
      <c r="G151" s="12" t="s">
        <v>299</v>
      </c>
      <c r="H151" s="13" t="s">
        <v>543</v>
      </c>
      <c r="I151" s="33"/>
      <c r="J151" s="34"/>
      <c r="K151" s="34"/>
      <c r="L151" s="44">
        <v>65000000</v>
      </c>
      <c r="M151" s="34"/>
      <c r="N151" s="34">
        <f t="shared" si="3"/>
        <v>65000000</v>
      </c>
      <c r="O151" s="10" t="s">
        <v>626</v>
      </c>
    </row>
    <row r="152" spans="1:15" ht="30" x14ac:dyDescent="0.25">
      <c r="A152" s="10">
        <v>147</v>
      </c>
      <c r="B152" s="12"/>
      <c r="C152" s="11" t="s">
        <v>170</v>
      </c>
      <c r="D152" s="11" t="s">
        <v>171</v>
      </c>
      <c r="E152" s="11"/>
      <c r="F152" s="12" t="s">
        <v>572</v>
      </c>
      <c r="G152" s="12" t="s">
        <v>172</v>
      </c>
      <c r="H152" s="13" t="s">
        <v>308</v>
      </c>
      <c r="I152" s="33"/>
      <c r="J152" s="34"/>
      <c r="K152" s="34"/>
      <c r="L152" s="44"/>
      <c r="M152" s="34"/>
      <c r="N152" s="34">
        <f t="shared" si="3"/>
        <v>0</v>
      </c>
      <c r="O152" s="10" t="s">
        <v>627</v>
      </c>
    </row>
    <row r="153" spans="1:15" ht="60" x14ac:dyDescent="0.25">
      <c r="A153" s="10">
        <v>148</v>
      </c>
      <c r="B153" s="12"/>
      <c r="C153" s="11" t="s">
        <v>178</v>
      </c>
      <c r="D153" s="11" t="s">
        <v>179</v>
      </c>
      <c r="E153" s="11" t="s">
        <v>756</v>
      </c>
      <c r="F153" s="12" t="s">
        <v>687</v>
      </c>
      <c r="G153" s="12" t="s">
        <v>307</v>
      </c>
      <c r="H153" s="13" t="s">
        <v>577</v>
      </c>
      <c r="I153" s="33"/>
      <c r="J153" s="34"/>
      <c r="K153" s="34"/>
      <c r="L153" s="44"/>
      <c r="M153" s="34"/>
      <c r="N153" s="34">
        <f t="shared" si="3"/>
        <v>0</v>
      </c>
      <c r="O153" s="10" t="s">
        <v>627</v>
      </c>
    </row>
    <row r="154" spans="1:15" ht="45" x14ac:dyDescent="0.25">
      <c r="A154" s="10">
        <v>149</v>
      </c>
      <c r="B154" s="12"/>
      <c r="C154" s="11" t="s">
        <v>419</v>
      </c>
      <c r="D154" s="18" t="s">
        <v>658</v>
      </c>
      <c r="E154" s="18"/>
      <c r="F154" s="12" t="s">
        <v>688</v>
      </c>
      <c r="G154" s="13"/>
      <c r="H154" s="13"/>
      <c r="I154" s="43"/>
      <c r="J154" s="44"/>
      <c r="K154" s="44"/>
      <c r="L154" s="44"/>
      <c r="M154" s="44"/>
      <c r="N154" s="44"/>
      <c r="O154" s="10" t="s">
        <v>627</v>
      </c>
    </row>
    <row r="155" spans="1:15" ht="30" x14ac:dyDescent="0.25">
      <c r="A155" s="10">
        <v>150</v>
      </c>
      <c r="B155" s="12"/>
      <c r="C155" s="11" t="s">
        <v>420</v>
      </c>
      <c r="D155" s="18" t="s">
        <v>318</v>
      </c>
      <c r="E155" s="18"/>
      <c r="F155" s="12"/>
      <c r="G155" s="13"/>
      <c r="H155" s="13"/>
      <c r="I155" s="33"/>
      <c r="J155" s="34"/>
      <c r="K155" s="34"/>
      <c r="L155" s="44"/>
      <c r="M155" s="34"/>
      <c r="N155" s="34"/>
      <c r="O155" s="47" t="s">
        <v>690</v>
      </c>
    </row>
    <row r="156" spans="1:15" ht="165" x14ac:dyDescent="0.25">
      <c r="A156" s="10">
        <v>151</v>
      </c>
      <c r="B156" s="12" t="s">
        <v>180</v>
      </c>
      <c r="C156" s="11" t="s">
        <v>191</v>
      </c>
      <c r="D156" s="11" t="s">
        <v>192</v>
      </c>
      <c r="E156" s="11" t="s">
        <v>757</v>
      </c>
      <c r="F156" s="12" t="s">
        <v>590</v>
      </c>
      <c r="G156" s="12" t="s">
        <v>249</v>
      </c>
      <c r="H156" s="13" t="s">
        <v>591</v>
      </c>
      <c r="I156" s="33"/>
      <c r="J156" s="34">
        <v>71000000</v>
      </c>
      <c r="K156" s="34">
        <v>50000000</v>
      </c>
      <c r="L156" s="44">
        <v>130000000</v>
      </c>
      <c r="M156" s="34"/>
      <c r="N156" s="34">
        <f>I156+J156+K156+L156+M156</f>
        <v>251000000</v>
      </c>
      <c r="O156" s="10" t="s">
        <v>627</v>
      </c>
    </row>
    <row r="157" spans="1:15" ht="90" x14ac:dyDescent="0.25">
      <c r="A157" s="10">
        <v>152</v>
      </c>
      <c r="B157" s="12"/>
      <c r="C157" s="11" t="s">
        <v>193</v>
      </c>
      <c r="D157" s="11" t="s">
        <v>194</v>
      </c>
      <c r="E157" s="11" t="s">
        <v>758</v>
      </c>
      <c r="F157" s="12" t="s">
        <v>592</v>
      </c>
      <c r="G157" s="12" t="s">
        <v>248</v>
      </c>
      <c r="H157" s="13" t="s">
        <v>593</v>
      </c>
      <c r="I157" s="33">
        <v>100000000</v>
      </c>
      <c r="J157" s="34"/>
      <c r="K157" s="34"/>
      <c r="L157" s="44"/>
      <c r="M157" s="34">
        <v>50000000</v>
      </c>
      <c r="N157" s="34">
        <f>I157+J157+K157+L157+M157</f>
        <v>150000000</v>
      </c>
      <c r="O157" s="10" t="s">
        <v>627</v>
      </c>
    </row>
    <row r="158" spans="1:15" ht="75" x14ac:dyDescent="0.25">
      <c r="A158" s="10">
        <v>153</v>
      </c>
      <c r="B158" s="12"/>
      <c r="C158" s="11" t="s">
        <v>181</v>
      </c>
      <c r="D158" s="11" t="s">
        <v>182</v>
      </c>
      <c r="E158" s="11"/>
      <c r="F158" s="12" t="s">
        <v>578</v>
      </c>
      <c r="G158" s="12" t="s">
        <v>300</v>
      </c>
      <c r="H158" s="13" t="s">
        <v>579</v>
      </c>
      <c r="I158" s="33"/>
      <c r="J158" s="34"/>
      <c r="K158" s="34"/>
      <c r="L158" s="44">
        <v>90000000</v>
      </c>
      <c r="M158" s="34"/>
      <c r="N158" s="34">
        <f>I158+J158+K158+L158+M158</f>
        <v>90000000</v>
      </c>
      <c r="O158" s="10" t="s">
        <v>626</v>
      </c>
    </row>
    <row r="159" spans="1:15" ht="45" x14ac:dyDescent="0.25">
      <c r="A159" s="10">
        <v>154</v>
      </c>
      <c r="B159" s="12"/>
      <c r="C159" s="11" t="s">
        <v>184</v>
      </c>
      <c r="D159" s="11" t="s">
        <v>185</v>
      </c>
      <c r="E159" s="11" t="s">
        <v>759</v>
      </c>
      <c r="F159" s="12" t="s">
        <v>582</v>
      </c>
      <c r="G159" s="12" t="s">
        <v>301</v>
      </c>
      <c r="H159" s="13" t="s">
        <v>583</v>
      </c>
      <c r="I159" s="33">
        <v>48300000</v>
      </c>
      <c r="J159" s="34"/>
      <c r="K159" s="34"/>
      <c r="L159" s="44"/>
      <c r="M159" s="34"/>
      <c r="N159" s="34">
        <f t="shared" si="3"/>
        <v>48300000</v>
      </c>
      <c r="O159" s="10" t="s">
        <v>627</v>
      </c>
    </row>
    <row r="160" spans="1:15" ht="45" x14ac:dyDescent="0.25">
      <c r="A160" s="10">
        <v>155</v>
      </c>
      <c r="B160" s="12"/>
      <c r="C160" s="11" t="s">
        <v>186</v>
      </c>
      <c r="D160" s="11" t="s">
        <v>42</v>
      </c>
      <c r="E160" s="11"/>
      <c r="F160" s="12" t="s">
        <v>584</v>
      </c>
      <c r="G160" s="12" t="s">
        <v>247</v>
      </c>
      <c r="H160" s="13" t="s">
        <v>585</v>
      </c>
      <c r="I160" s="33"/>
      <c r="J160" s="34"/>
      <c r="K160" s="34"/>
      <c r="L160" s="44">
        <v>90000000</v>
      </c>
      <c r="M160" s="34"/>
      <c r="N160" s="34">
        <f t="shared" si="3"/>
        <v>90000000</v>
      </c>
      <c r="O160" s="10" t="s">
        <v>627</v>
      </c>
    </row>
    <row r="161" spans="1:15" ht="60" x14ac:dyDescent="0.25">
      <c r="A161" s="10">
        <v>156</v>
      </c>
      <c r="B161" s="12"/>
      <c r="C161" s="11" t="s">
        <v>187</v>
      </c>
      <c r="D161" s="11" t="s">
        <v>188</v>
      </c>
      <c r="E161" s="11" t="s">
        <v>760</v>
      </c>
      <c r="F161" s="12" t="s">
        <v>586</v>
      </c>
      <c r="G161" s="12" t="s">
        <v>189</v>
      </c>
      <c r="H161" s="13" t="s">
        <v>587</v>
      </c>
      <c r="I161" s="33">
        <v>223000000</v>
      </c>
      <c r="J161" s="34"/>
      <c r="K161" s="34"/>
      <c r="L161" s="44">
        <v>75000000</v>
      </c>
      <c r="M161" s="34"/>
      <c r="N161" s="34">
        <f t="shared" si="3"/>
        <v>298000000</v>
      </c>
      <c r="O161" s="10" t="s">
        <v>626</v>
      </c>
    </row>
    <row r="162" spans="1:15" ht="60" x14ac:dyDescent="0.25">
      <c r="A162" s="10">
        <v>157</v>
      </c>
      <c r="B162" s="12"/>
      <c r="C162" s="11" t="s">
        <v>190</v>
      </c>
      <c r="D162" s="11" t="s">
        <v>14</v>
      </c>
      <c r="E162" s="11"/>
      <c r="F162" s="12" t="s">
        <v>588</v>
      </c>
      <c r="G162" s="12" t="s">
        <v>300</v>
      </c>
      <c r="H162" s="13" t="s">
        <v>589</v>
      </c>
      <c r="I162" s="33"/>
      <c r="J162" s="34"/>
      <c r="K162" s="34"/>
      <c r="L162" s="44"/>
      <c r="M162" s="34"/>
      <c r="N162" s="34">
        <f t="shared" si="3"/>
        <v>0</v>
      </c>
      <c r="O162" s="10" t="s">
        <v>627</v>
      </c>
    </row>
    <row r="163" spans="1:15" ht="75" x14ac:dyDescent="0.25">
      <c r="A163" s="10">
        <v>158</v>
      </c>
      <c r="B163" s="12"/>
      <c r="C163" s="11" t="s">
        <v>183</v>
      </c>
      <c r="D163" s="11" t="s">
        <v>115</v>
      </c>
      <c r="E163" s="11"/>
      <c r="F163" s="12" t="s">
        <v>580</v>
      </c>
      <c r="G163" s="12" t="s">
        <v>280</v>
      </c>
      <c r="H163" s="13" t="s">
        <v>581</v>
      </c>
      <c r="I163" s="33"/>
      <c r="J163" s="34"/>
      <c r="K163" s="34"/>
      <c r="L163" s="44"/>
      <c r="M163" s="34"/>
      <c r="N163" s="34">
        <f>I163+J163+K163+L163+M163</f>
        <v>0</v>
      </c>
      <c r="O163" s="10" t="s">
        <v>627</v>
      </c>
    </row>
    <row r="164" spans="1:15" ht="30" x14ac:dyDescent="0.25">
      <c r="A164" s="10">
        <v>159</v>
      </c>
      <c r="B164" s="10"/>
      <c r="C164" s="11" t="s">
        <v>376</v>
      </c>
      <c r="D164" s="11" t="s">
        <v>44</v>
      </c>
      <c r="E164" s="11"/>
      <c r="F164" s="12" t="s">
        <v>377</v>
      </c>
      <c r="G164" s="13" t="s">
        <v>297</v>
      </c>
      <c r="H164" s="13" t="s">
        <v>700</v>
      </c>
      <c r="I164" s="33">
        <v>100000000</v>
      </c>
      <c r="J164" s="34"/>
      <c r="K164" s="34"/>
      <c r="L164" s="44"/>
      <c r="M164" s="34"/>
      <c r="N164" s="34"/>
      <c r="O164" s="10" t="s">
        <v>626</v>
      </c>
    </row>
    <row r="165" spans="1:15" ht="60" x14ac:dyDescent="0.25">
      <c r="A165" s="10">
        <v>160</v>
      </c>
      <c r="B165" s="12" t="s">
        <v>195</v>
      </c>
      <c r="C165" s="11" t="s">
        <v>96</v>
      </c>
      <c r="D165" s="11" t="s">
        <v>201</v>
      </c>
      <c r="E165" s="11"/>
      <c r="F165" s="12" t="s">
        <v>598</v>
      </c>
      <c r="G165" s="12" t="s">
        <v>217</v>
      </c>
      <c r="H165" s="13" t="s">
        <v>599</v>
      </c>
      <c r="I165" s="33">
        <v>100000000</v>
      </c>
      <c r="J165" s="34"/>
      <c r="K165" s="34"/>
      <c r="L165" s="44"/>
      <c r="M165" s="34">
        <v>50000000</v>
      </c>
      <c r="N165" s="34">
        <f>I165+J165+K165+L165+M165</f>
        <v>150000000</v>
      </c>
      <c r="O165" s="10" t="s">
        <v>627</v>
      </c>
    </row>
    <row r="166" spans="1:15" ht="60" x14ac:dyDescent="0.25">
      <c r="A166" s="10">
        <v>161</v>
      </c>
      <c r="B166" s="12"/>
      <c r="C166" s="11" t="s">
        <v>196</v>
      </c>
      <c r="D166" s="11" t="s">
        <v>197</v>
      </c>
      <c r="E166" s="11" t="s">
        <v>761</v>
      </c>
      <c r="F166" s="12" t="s">
        <v>594</v>
      </c>
      <c r="G166" s="12" t="s">
        <v>217</v>
      </c>
      <c r="H166" s="13" t="s">
        <v>595</v>
      </c>
      <c r="I166" s="33">
        <v>25000000</v>
      </c>
      <c r="J166" s="34"/>
      <c r="K166" s="34"/>
      <c r="L166" s="44"/>
      <c r="M166" s="34"/>
      <c r="N166" s="34">
        <f>I166+J166+K166+L166+M166</f>
        <v>25000000</v>
      </c>
      <c r="O166" s="10" t="s">
        <v>627</v>
      </c>
    </row>
    <row r="167" spans="1:15" ht="45" x14ac:dyDescent="0.25">
      <c r="A167" s="10">
        <v>162</v>
      </c>
      <c r="B167" s="12"/>
      <c r="C167" s="11" t="s">
        <v>198</v>
      </c>
      <c r="D167" s="11" t="s">
        <v>199</v>
      </c>
      <c r="E167" s="11"/>
      <c r="F167" s="12" t="s">
        <v>596</v>
      </c>
      <c r="G167" s="12" t="s">
        <v>302</v>
      </c>
      <c r="H167" s="13" t="s">
        <v>308</v>
      </c>
      <c r="I167" s="34">
        <v>140000000</v>
      </c>
      <c r="J167" s="34"/>
      <c r="K167" s="34"/>
      <c r="L167" s="44"/>
      <c r="M167" s="34"/>
      <c r="N167" s="34">
        <f t="shared" si="3"/>
        <v>140000000</v>
      </c>
      <c r="O167" s="10" t="s">
        <v>627</v>
      </c>
    </row>
    <row r="168" spans="1:15" ht="45" x14ac:dyDescent="0.25">
      <c r="A168" s="10">
        <v>163</v>
      </c>
      <c r="B168" s="12"/>
      <c r="C168" s="11" t="s">
        <v>200</v>
      </c>
      <c r="D168" s="11" t="s">
        <v>102</v>
      </c>
      <c r="E168" s="11"/>
      <c r="F168" s="12" t="s">
        <v>597</v>
      </c>
      <c r="G168" s="12" t="s">
        <v>303</v>
      </c>
      <c r="H168" s="13" t="s">
        <v>449</v>
      </c>
      <c r="I168" s="33"/>
      <c r="J168" s="34"/>
      <c r="K168" s="34"/>
      <c r="L168" s="44"/>
      <c r="M168" s="34"/>
      <c r="N168" s="34">
        <f t="shared" si="3"/>
        <v>0</v>
      </c>
      <c r="O168" s="10" t="s">
        <v>627</v>
      </c>
    </row>
    <row r="169" spans="1:15" ht="60" x14ac:dyDescent="0.25">
      <c r="A169" s="10">
        <v>164</v>
      </c>
      <c r="B169" s="12"/>
      <c r="C169" s="11" t="s">
        <v>202</v>
      </c>
      <c r="D169" s="11" t="s">
        <v>203</v>
      </c>
      <c r="E169" s="11" t="s">
        <v>762</v>
      </c>
      <c r="F169" s="12" t="s">
        <v>600</v>
      </c>
      <c r="G169" s="12" t="s">
        <v>304</v>
      </c>
      <c r="H169" s="13" t="s">
        <v>601</v>
      </c>
      <c r="I169" s="33"/>
      <c r="J169" s="34"/>
      <c r="K169" s="34"/>
      <c r="L169" s="44"/>
      <c r="M169" s="34"/>
      <c r="N169" s="34">
        <f t="shared" si="3"/>
        <v>0</v>
      </c>
      <c r="O169" s="10" t="s">
        <v>627</v>
      </c>
    </row>
    <row r="170" spans="1:15" ht="30" x14ac:dyDescent="0.25">
      <c r="A170" s="10">
        <v>165</v>
      </c>
      <c r="B170" s="12"/>
      <c r="C170" s="11" t="s">
        <v>204</v>
      </c>
      <c r="D170" s="11" t="s">
        <v>130</v>
      </c>
      <c r="E170" s="11"/>
      <c r="F170" s="12" t="s">
        <v>602</v>
      </c>
      <c r="G170" s="12" t="s">
        <v>305</v>
      </c>
      <c r="H170" s="13" t="s">
        <v>308</v>
      </c>
      <c r="I170" s="33"/>
      <c r="J170" s="34"/>
      <c r="K170" s="34"/>
      <c r="L170" s="44"/>
      <c r="M170" s="34"/>
      <c r="N170" s="34">
        <f t="shared" si="3"/>
        <v>0</v>
      </c>
      <c r="O170" s="10" t="s">
        <v>627</v>
      </c>
    </row>
    <row r="171" spans="1:15" ht="60" x14ac:dyDescent="0.25">
      <c r="A171" s="10">
        <v>166</v>
      </c>
      <c r="B171" s="12"/>
      <c r="C171" s="11" t="s">
        <v>205</v>
      </c>
      <c r="D171" s="11" t="s">
        <v>659</v>
      </c>
      <c r="E171" s="11" t="s">
        <v>763</v>
      </c>
      <c r="F171" s="12" t="s">
        <v>603</v>
      </c>
      <c r="G171" s="12" t="s">
        <v>306</v>
      </c>
      <c r="H171" s="13" t="s">
        <v>604</v>
      </c>
      <c r="I171" s="33">
        <v>21000000</v>
      </c>
      <c r="J171" s="34"/>
      <c r="K171" s="34"/>
      <c r="L171" s="44"/>
      <c r="M171" s="34"/>
      <c r="N171" s="34">
        <f t="shared" si="3"/>
        <v>21000000</v>
      </c>
      <c r="O171" s="10" t="s">
        <v>627</v>
      </c>
    </row>
    <row r="172" spans="1:15" ht="30" x14ac:dyDescent="0.25">
      <c r="A172" s="10">
        <v>167</v>
      </c>
      <c r="B172" s="1"/>
      <c r="C172" s="5" t="s">
        <v>421</v>
      </c>
      <c r="D172" s="5" t="s">
        <v>318</v>
      </c>
      <c r="E172" s="5"/>
      <c r="F172" s="12" t="s">
        <v>693</v>
      </c>
      <c r="G172" s="1"/>
      <c r="H172" s="1"/>
      <c r="I172" s="37"/>
      <c r="J172" s="37"/>
      <c r="K172" s="37"/>
      <c r="L172" s="37"/>
      <c r="M172" s="37"/>
      <c r="N172" s="37"/>
      <c r="O172" s="47" t="s">
        <v>690</v>
      </c>
    </row>
    <row r="173" spans="1:15" ht="15.75" x14ac:dyDescent="0.25">
      <c r="A173" s="16"/>
      <c r="N173" s="31" t="s">
        <v>626</v>
      </c>
      <c r="O173" s="32">
        <f>COUNTIF($O$6:$O$172,N173)</f>
        <v>24</v>
      </c>
    </row>
    <row r="174" spans="1:15" ht="15.75" x14ac:dyDescent="0.25">
      <c r="A174" s="16"/>
      <c r="N174" s="31" t="s">
        <v>625</v>
      </c>
      <c r="O174" s="32">
        <f>COUNTIF($O$6:$O$172,N174)</f>
        <v>48</v>
      </c>
    </row>
    <row r="175" spans="1:15" ht="15.75" x14ac:dyDescent="0.25">
      <c r="A175" s="16"/>
      <c r="N175" s="31" t="s">
        <v>627</v>
      </c>
      <c r="O175" s="32">
        <f>COUNTIF($O$6:$O$172,N175)</f>
        <v>80</v>
      </c>
    </row>
    <row r="176" spans="1:15" ht="15.75" x14ac:dyDescent="0.25">
      <c r="A176" s="16"/>
      <c r="N176" s="31" t="s">
        <v>690</v>
      </c>
      <c r="O176" s="32">
        <f>COUNTIF($O$6:$O$172,N176)</f>
        <v>15</v>
      </c>
    </row>
    <row r="177" spans="1:15" x14ac:dyDescent="0.25">
      <c r="A177" s="16"/>
      <c r="N177" s="1" t="s">
        <v>694</v>
      </c>
      <c r="O177" s="7">
        <f>SUM(O173:O176)</f>
        <v>167</v>
      </c>
    </row>
    <row r="178" spans="1:15" x14ac:dyDescent="0.25">
      <c r="A178" s="16"/>
    </row>
    <row r="179" spans="1:15" x14ac:dyDescent="0.25">
      <c r="A179" s="9"/>
      <c r="J179" s="71" t="s">
        <v>689</v>
      </c>
      <c r="K179" s="71"/>
      <c r="L179" s="71"/>
      <c r="M179" s="71"/>
      <c r="N179" s="71"/>
      <c r="O179" s="71"/>
    </row>
    <row r="180" spans="1:15" ht="7.5" customHeight="1" x14ac:dyDescent="0.25">
      <c r="M180" s="8"/>
    </row>
    <row r="181" spans="1:15" x14ac:dyDescent="0.25">
      <c r="J181" s="71" t="s">
        <v>382</v>
      </c>
      <c r="K181" s="71"/>
      <c r="L181" s="71"/>
      <c r="M181" s="71"/>
      <c r="N181" s="71"/>
      <c r="O181" s="71"/>
    </row>
    <row r="182" spans="1:15" x14ac:dyDescent="0.25">
      <c r="J182" s="71" t="s">
        <v>206</v>
      </c>
      <c r="K182" s="71"/>
      <c r="L182" s="71"/>
      <c r="M182" s="71"/>
      <c r="N182" s="71"/>
      <c r="O182" s="71"/>
    </row>
    <row r="183" spans="1:15" x14ac:dyDescent="0.25">
      <c r="J183" s="71" t="s">
        <v>207</v>
      </c>
      <c r="K183" s="71"/>
      <c r="L183" s="71"/>
      <c r="M183" s="71"/>
      <c r="N183" s="71"/>
      <c r="O183" s="71"/>
    </row>
    <row r="184" spans="1:15" ht="15.75" customHeight="1" x14ac:dyDescent="0.25">
      <c r="J184" s="71" t="s">
        <v>383</v>
      </c>
      <c r="K184" s="71"/>
      <c r="L184" s="71"/>
      <c r="M184" s="71"/>
      <c r="N184" s="71"/>
      <c r="O184" s="71"/>
    </row>
    <row r="185" spans="1:15" x14ac:dyDescent="0.25">
      <c r="J185" s="28"/>
      <c r="K185" s="28"/>
      <c r="L185" s="28"/>
      <c r="M185" s="28"/>
      <c r="N185" s="28"/>
      <c r="O185" s="27"/>
    </row>
    <row r="186" spans="1:15" x14ac:dyDescent="0.25">
      <c r="J186" s="28"/>
      <c r="K186" s="28"/>
      <c r="L186" s="28"/>
      <c r="M186" s="28"/>
      <c r="N186" s="28"/>
      <c r="O186" s="27"/>
    </row>
    <row r="187" spans="1:15" x14ac:dyDescent="0.25">
      <c r="J187" s="72" t="s">
        <v>384</v>
      </c>
      <c r="K187" s="72"/>
      <c r="L187" s="72"/>
      <c r="M187" s="72"/>
      <c r="N187" s="72"/>
      <c r="O187" s="72"/>
    </row>
    <row r="188" spans="1:15" x14ac:dyDescent="0.25">
      <c r="J188" s="71" t="s">
        <v>385</v>
      </c>
      <c r="K188" s="71"/>
      <c r="L188" s="71"/>
      <c r="M188" s="71"/>
      <c r="N188" s="71"/>
      <c r="O188" s="71"/>
    </row>
    <row r="189" spans="1:15" x14ac:dyDescent="0.25">
      <c r="J189" s="71" t="s">
        <v>386</v>
      </c>
      <c r="K189" s="71"/>
      <c r="L189" s="71"/>
      <c r="M189" s="71"/>
      <c r="N189" s="71"/>
      <c r="O189" s="71"/>
    </row>
    <row r="192" spans="1:15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</sheetData>
  <autoFilter ref="O5:O177" xr:uid="{00000000-0009-0000-0000-000000000000}"/>
  <mergeCells count="19">
    <mergeCell ref="J188:O188"/>
    <mergeCell ref="J189:O189"/>
    <mergeCell ref="E3:E4"/>
    <mergeCell ref="J179:O179"/>
    <mergeCell ref="J181:O181"/>
    <mergeCell ref="J182:O182"/>
    <mergeCell ref="J183:O183"/>
    <mergeCell ref="J184:O184"/>
    <mergeCell ref="J187:O187"/>
    <mergeCell ref="A1:O1"/>
    <mergeCell ref="A3:A4"/>
    <mergeCell ref="B3:B4"/>
    <mergeCell ref="C3:C4"/>
    <mergeCell ref="D3:D4"/>
    <mergeCell ref="F3:F4"/>
    <mergeCell ref="G3:G4"/>
    <mergeCell ref="H3:H4"/>
    <mergeCell ref="I3:N3"/>
    <mergeCell ref="O3:O4"/>
  </mergeCells>
  <pageMargins left="0.78740157480314965" right="0.78740157480314965" top="0.78740157480314965" bottom="0.78740157480314965" header="0.31496062992125984" footer="0.31496062992125984"/>
  <pageSetup paperSize="5" scale="70" orientation="landscape" r:id="rId1"/>
  <rowBreaks count="1" manualBreakCount="1">
    <brk id="17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0"/>
  <sheetViews>
    <sheetView tabSelected="1" view="pageBreakPreview" zoomScale="70" zoomScaleNormal="160" zoomScaleSheetLayoutView="70" workbookViewId="0">
      <selection activeCell="O6" sqref="O6"/>
    </sheetView>
  </sheetViews>
  <sheetFormatPr defaultColWidth="9.140625" defaultRowHeight="15" x14ac:dyDescent="0.25"/>
  <cols>
    <col min="1" max="1" width="4.28515625" style="2" customWidth="1"/>
    <col min="2" max="2" width="13.7109375" style="2" customWidth="1"/>
    <col min="3" max="3" width="15.5703125" style="2" customWidth="1"/>
    <col min="4" max="4" width="15.7109375" style="2" customWidth="1"/>
    <col min="5" max="5" width="16.5703125" style="2" customWidth="1"/>
    <col min="6" max="6" width="18.5703125" style="2" customWidth="1"/>
    <col min="7" max="7" width="16.42578125" style="2" customWidth="1"/>
    <col min="8" max="8" width="24.85546875" style="2" customWidth="1"/>
    <col min="9" max="9" width="11.7109375" style="2" hidden="1" customWidth="1"/>
    <col min="10" max="10" width="12.7109375" style="2" hidden="1" customWidth="1"/>
    <col min="11" max="11" width="8.7109375" style="2" hidden="1" customWidth="1"/>
    <col min="12" max="12" width="11.28515625" style="2" hidden="1" customWidth="1"/>
    <col min="13" max="13" width="11.42578125" style="2" hidden="1" customWidth="1"/>
    <col min="14" max="14" width="12.140625" style="2" hidden="1" customWidth="1"/>
    <col min="15" max="15" width="12.42578125" style="8" customWidth="1"/>
    <col min="16" max="16" width="9.140625" style="2"/>
    <col min="17" max="17" width="8.140625" style="2" customWidth="1"/>
    <col min="18" max="18" width="12.140625" style="2" bestFit="1" customWidth="1"/>
    <col min="19" max="19" width="7.7109375" style="2" bestFit="1" customWidth="1"/>
    <col min="20" max="20" width="13.28515625" style="2" bestFit="1" customWidth="1"/>
    <col min="21" max="22" width="9.140625" style="2"/>
    <col min="23" max="23" width="13.7109375" style="2" bestFit="1" customWidth="1"/>
    <col min="24" max="24" width="9.140625" style="2"/>
    <col min="25" max="25" width="9.28515625" style="2" bestFit="1" customWidth="1"/>
    <col min="26" max="16384" width="9.140625" style="2"/>
  </cols>
  <sheetData>
    <row r="1" spans="1:22" ht="47.25" customHeight="1" x14ac:dyDescent="0.25">
      <c r="A1" s="63" t="s">
        <v>630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2" ht="9" customHeight="1" x14ac:dyDescent="0.25"/>
    <row r="3" spans="1:22" s="3" customFormat="1" ht="19.5" customHeight="1" x14ac:dyDescent="0.25">
      <c r="A3" s="73" t="s">
        <v>629</v>
      </c>
      <c r="B3" s="73" t="s">
        <v>0</v>
      </c>
      <c r="C3" s="73" t="s">
        <v>1</v>
      </c>
      <c r="D3" s="73" t="s">
        <v>241</v>
      </c>
      <c r="E3" s="73" t="s">
        <v>240</v>
      </c>
      <c r="F3" s="73" t="s">
        <v>899</v>
      </c>
      <c r="G3" s="73" t="s">
        <v>898</v>
      </c>
      <c r="H3" s="73" t="s">
        <v>2</v>
      </c>
      <c r="I3" s="76" t="s">
        <v>3</v>
      </c>
      <c r="J3" s="77"/>
      <c r="K3" s="77"/>
      <c r="L3" s="77"/>
      <c r="M3" s="77"/>
      <c r="N3" s="78"/>
      <c r="O3" s="73" t="s">
        <v>623</v>
      </c>
    </row>
    <row r="4" spans="1:22" s="3" customFormat="1" ht="26.25" customHeight="1" x14ac:dyDescent="0.25">
      <c r="A4" s="75"/>
      <c r="B4" s="75"/>
      <c r="C4" s="75"/>
      <c r="D4" s="75"/>
      <c r="E4" s="75"/>
      <c r="F4" s="75"/>
      <c r="G4" s="75"/>
      <c r="H4" s="74"/>
      <c r="I4" s="57" t="s">
        <v>4</v>
      </c>
      <c r="J4" s="57" t="s">
        <v>208</v>
      </c>
      <c r="K4" s="57" t="s">
        <v>251</v>
      </c>
      <c r="L4" s="57" t="s">
        <v>252</v>
      </c>
      <c r="M4" s="57" t="s">
        <v>253</v>
      </c>
      <c r="N4" s="57" t="s">
        <v>254</v>
      </c>
      <c r="O4" s="74"/>
      <c r="Q4" s="4"/>
    </row>
    <row r="5" spans="1:22" s="3" customFormat="1" ht="11.25" customHeight="1" x14ac:dyDescent="0.25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9</v>
      </c>
      <c r="Q5" s="4"/>
      <c r="V5" s="4"/>
    </row>
    <row r="6" spans="1:22" ht="105" customHeight="1" x14ac:dyDescent="0.25">
      <c r="A6" s="10">
        <v>1</v>
      </c>
      <c r="B6" s="12" t="s">
        <v>138</v>
      </c>
      <c r="C6" s="11" t="s">
        <v>1058</v>
      </c>
      <c r="D6" s="11" t="s">
        <v>140</v>
      </c>
      <c r="E6" s="12" t="s">
        <v>944</v>
      </c>
      <c r="F6" s="51" t="s">
        <v>141</v>
      </c>
      <c r="G6" s="12"/>
      <c r="H6" s="13" t="s">
        <v>539</v>
      </c>
      <c r="I6" s="33">
        <v>36000000</v>
      </c>
      <c r="J6" s="34">
        <v>0</v>
      </c>
      <c r="K6" s="34">
        <v>0</v>
      </c>
      <c r="L6" s="44">
        <v>101000000</v>
      </c>
      <c r="M6" s="34">
        <v>0</v>
      </c>
      <c r="N6" s="34">
        <f t="shared" ref="N6:N69" si="0">SUM(I6:M6)</f>
        <v>137000000</v>
      </c>
      <c r="O6" s="10" t="s">
        <v>627</v>
      </c>
    </row>
    <row r="7" spans="1:22" ht="45" customHeight="1" x14ac:dyDescent="0.25">
      <c r="A7" s="10">
        <v>2</v>
      </c>
      <c r="B7" s="12" t="s">
        <v>138</v>
      </c>
      <c r="C7" s="11" t="s">
        <v>1059</v>
      </c>
      <c r="D7" s="11" t="s">
        <v>143</v>
      </c>
      <c r="E7" s="12" t="s">
        <v>945</v>
      </c>
      <c r="F7" s="51" t="s">
        <v>25</v>
      </c>
      <c r="G7" s="12"/>
      <c r="H7" s="13" t="s">
        <v>541</v>
      </c>
      <c r="I7" s="34">
        <v>0</v>
      </c>
      <c r="J7" s="34">
        <v>0</v>
      </c>
      <c r="K7" s="34">
        <v>0</v>
      </c>
      <c r="L7" s="44">
        <v>65000000</v>
      </c>
      <c r="M7" s="34">
        <v>0</v>
      </c>
      <c r="N7" s="34">
        <f t="shared" si="0"/>
        <v>65000000</v>
      </c>
      <c r="O7" s="10" t="s">
        <v>627</v>
      </c>
    </row>
    <row r="8" spans="1:22" ht="75" customHeight="1" x14ac:dyDescent="0.25">
      <c r="A8" s="10">
        <v>3</v>
      </c>
      <c r="B8" s="12" t="s">
        <v>138</v>
      </c>
      <c r="C8" s="11" t="s">
        <v>1060</v>
      </c>
      <c r="D8" s="11" t="s">
        <v>102</v>
      </c>
      <c r="E8" s="12" t="s">
        <v>946</v>
      </c>
      <c r="F8" s="51" t="s">
        <v>144</v>
      </c>
      <c r="G8" s="12"/>
      <c r="H8" s="13" t="s">
        <v>543</v>
      </c>
      <c r="I8" s="33">
        <v>25000000</v>
      </c>
      <c r="J8" s="34">
        <v>0</v>
      </c>
      <c r="K8" s="34">
        <v>0</v>
      </c>
      <c r="L8" s="44">
        <v>90000000</v>
      </c>
      <c r="M8" s="34">
        <v>50000000</v>
      </c>
      <c r="N8" s="34">
        <f t="shared" si="0"/>
        <v>165000000</v>
      </c>
      <c r="O8" s="10" t="s">
        <v>627</v>
      </c>
    </row>
    <row r="9" spans="1:22" ht="90" customHeight="1" x14ac:dyDescent="0.25">
      <c r="A9" s="10">
        <v>4</v>
      </c>
      <c r="B9" s="12" t="s">
        <v>138</v>
      </c>
      <c r="C9" s="11" t="s">
        <v>1061</v>
      </c>
      <c r="D9" s="11" t="s">
        <v>146</v>
      </c>
      <c r="E9" s="12" t="s">
        <v>948</v>
      </c>
      <c r="F9" s="51" t="s">
        <v>312</v>
      </c>
      <c r="G9" s="12"/>
      <c r="H9" s="13" t="s">
        <v>545</v>
      </c>
      <c r="I9" s="34">
        <v>5000000</v>
      </c>
      <c r="J9" s="34">
        <v>0</v>
      </c>
      <c r="K9" s="34">
        <v>0</v>
      </c>
      <c r="L9" s="44">
        <v>90000000</v>
      </c>
      <c r="M9" s="34"/>
      <c r="N9" s="34">
        <f t="shared" si="0"/>
        <v>95000000</v>
      </c>
      <c r="O9" s="10" t="s">
        <v>625</v>
      </c>
    </row>
    <row r="10" spans="1:22" ht="60" customHeight="1" x14ac:dyDescent="0.25">
      <c r="A10" s="10">
        <v>5</v>
      </c>
      <c r="B10" s="12" t="s">
        <v>138</v>
      </c>
      <c r="C10" s="11" t="s">
        <v>1062</v>
      </c>
      <c r="D10" s="11" t="s">
        <v>148</v>
      </c>
      <c r="E10" s="12" t="s">
        <v>947</v>
      </c>
      <c r="F10" s="51" t="s">
        <v>149</v>
      </c>
      <c r="G10" s="12"/>
      <c r="H10" s="13" t="s">
        <v>547</v>
      </c>
      <c r="I10" s="33">
        <v>0</v>
      </c>
      <c r="J10" s="34"/>
      <c r="K10" s="34">
        <v>0</v>
      </c>
      <c r="L10" s="44"/>
      <c r="M10" s="34">
        <v>50000000</v>
      </c>
      <c r="N10" s="34">
        <f t="shared" si="0"/>
        <v>50000000</v>
      </c>
      <c r="O10" s="10" t="s">
        <v>627</v>
      </c>
    </row>
    <row r="11" spans="1:22" ht="45" customHeight="1" x14ac:dyDescent="0.25">
      <c r="A11" s="10">
        <v>6</v>
      </c>
      <c r="B11" s="12" t="s">
        <v>138</v>
      </c>
      <c r="C11" s="11" t="s">
        <v>1063</v>
      </c>
      <c r="D11" s="11" t="s">
        <v>768</v>
      </c>
      <c r="E11" s="12" t="s">
        <v>550</v>
      </c>
      <c r="F11" s="52" t="s">
        <v>900</v>
      </c>
      <c r="G11" s="13" t="s">
        <v>867</v>
      </c>
      <c r="H11" s="13" t="s">
        <v>551</v>
      </c>
      <c r="I11" s="33">
        <v>77000000</v>
      </c>
      <c r="J11" s="34"/>
      <c r="K11" s="34">
        <v>0</v>
      </c>
      <c r="L11" s="44">
        <v>50000000</v>
      </c>
      <c r="M11" s="34"/>
      <c r="N11" s="34">
        <f t="shared" si="0"/>
        <v>127000000</v>
      </c>
      <c r="O11" s="10" t="s">
        <v>626</v>
      </c>
    </row>
    <row r="12" spans="1:22" ht="45" customHeight="1" x14ac:dyDescent="0.25">
      <c r="A12" s="10">
        <v>7</v>
      </c>
      <c r="B12" s="12" t="s">
        <v>138</v>
      </c>
      <c r="C12" s="11" t="s">
        <v>138</v>
      </c>
      <c r="D12" s="11" t="s">
        <v>1041</v>
      </c>
      <c r="E12" s="12" t="s">
        <v>552</v>
      </c>
      <c r="F12" s="52" t="s">
        <v>901</v>
      </c>
      <c r="G12" s="13" t="s">
        <v>836</v>
      </c>
      <c r="H12" s="13" t="s">
        <v>470</v>
      </c>
      <c r="I12" s="33">
        <v>135000000</v>
      </c>
      <c r="J12" s="34"/>
      <c r="K12" s="34">
        <v>0</v>
      </c>
      <c r="L12" s="44"/>
      <c r="M12" s="34"/>
      <c r="N12" s="34">
        <f t="shared" si="0"/>
        <v>135000000</v>
      </c>
      <c r="O12" s="10" t="s">
        <v>625</v>
      </c>
    </row>
    <row r="13" spans="1:22" ht="60" customHeight="1" x14ac:dyDescent="0.25">
      <c r="A13" s="10">
        <v>8</v>
      </c>
      <c r="B13" s="12" t="s">
        <v>138</v>
      </c>
      <c r="C13" s="11" t="s">
        <v>1064</v>
      </c>
      <c r="D13" s="11" t="s">
        <v>1053</v>
      </c>
      <c r="E13" s="12" t="s">
        <v>548</v>
      </c>
      <c r="F13" s="52" t="s">
        <v>902</v>
      </c>
      <c r="G13" s="13" t="s">
        <v>889</v>
      </c>
      <c r="H13" s="13" t="s">
        <v>549</v>
      </c>
      <c r="I13" s="33">
        <v>53000000</v>
      </c>
      <c r="J13" s="34"/>
      <c r="K13" s="34">
        <v>0</v>
      </c>
      <c r="L13" s="44">
        <v>50000000</v>
      </c>
      <c r="M13" s="34"/>
      <c r="N13" s="34">
        <f t="shared" si="0"/>
        <v>103000000</v>
      </c>
      <c r="O13" s="10" t="s">
        <v>625</v>
      </c>
    </row>
    <row r="14" spans="1:22" ht="45" customHeight="1" x14ac:dyDescent="0.25">
      <c r="A14" s="10">
        <v>9</v>
      </c>
      <c r="B14" s="12" t="s">
        <v>138</v>
      </c>
      <c r="C14" s="11" t="s">
        <v>1065</v>
      </c>
      <c r="D14" s="11" t="s">
        <v>313</v>
      </c>
      <c r="E14" s="12" t="s">
        <v>553</v>
      </c>
      <c r="F14" s="51" t="s">
        <v>234</v>
      </c>
      <c r="G14" s="12"/>
      <c r="H14" s="13" t="s">
        <v>447</v>
      </c>
      <c r="I14" s="33">
        <v>5000000</v>
      </c>
      <c r="J14" s="34"/>
      <c r="K14" s="34">
        <v>0</v>
      </c>
      <c r="L14" s="44"/>
      <c r="M14" s="34"/>
      <c r="N14" s="34">
        <f t="shared" si="0"/>
        <v>5000000</v>
      </c>
      <c r="O14" s="10" t="s">
        <v>627</v>
      </c>
    </row>
    <row r="15" spans="1:22" ht="30" x14ac:dyDescent="0.25">
      <c r="A15" s="10">
        <v>10</v>
      </c>
      <c r="B15" s="12" t="s">
        <v>138</v>
      </c>
      <c r="C15" s="11" t="s">
        <v>1066</v>
      </c>
      <c r="D15" s="11" t="s">
        <v>646</v>
      </c>
      <c r="E15" s="12" t="s">
        <v>677</v>
      </c>
      <c r="F15" s="51" t="s">
        <v>812</v>
      </c>
      <c r="G15" s="12"/>
      <c r="H15" s="13" t="s">
        <v>826</v>
      </c>
      <c r="I15" s="33">
        <v>5000000</v>
      </c>
      <c r="J15" s="34"/>
      <c r="K15" s="34">
        <v>0</v>
      </c>
      <c r="L15" s="44"/>
      <c r="M15" s="34"/>
      <c r="N15" s="34">
        <f t="shared" si="0"/>
        <v>5000000</v>
      </c>
      <c r="O15" s="10" t="s">
        <v>627</v>
      </c>
    </row>
    <row r="16" spans="1:22" ht="30" x14ac:dyDescent="0.25">
      <c r="A16" s="10">
        <v>11</v>
      </c>
      <c r="B16" s="12" t="s">
        <v>138</v>
      </c>
      <c r="C16" s="11" t="s">
        <v>1067</v>
      </c>
      <c r="D16" s="11" t="s">
        <v>647</v>
      </c>
      <c r="E16" s="12" t="s">
        <v>678</v>
      </c>
      <c r="F16" s="51" t="s">
        <v>811</v>
      </c>
      <c r="G16" s="12"/>
      <c r="H16" s="13" t="s">
        <v>819</v>
      </c>
      <c r="I16" s="33">
        <v>5000000</v>
      </c>
      <c r="J16" s="34"/>
      <c r="K16" s="34">
        <v>0</v>
      </c>
      <c r="L16" s="44"/>
      <c r="M16" s="34"/>
      <c r="N16" s="34">
        <f t="shared" si="0"/>
        <v>5000000</v>
      </c>
      <c r="O16" s="10" t="s">
        <v>627</v>
      </c>
    </row>
    <row r="17" spans="1:20" ht="30" customHeight="1" x14ac:dyDescent="0.25">
      <c r="A17" s="10">
        <v>12</v>
      </c>
      <c r="B17" s="12" t="s">
        <v>138</v>
      </c>
      <c r="C17" s="11" t="s">
        <v>1068</v>
      </c>
      <c r="D17" s="11" t="s">
        <v>648</v>
      </c>
      <c r="E17" s="12" t="s">
        <v>679</v>
      </c>
      <c r="F17" s="51" t="s">
        <v>812</v>
      </c>
      <c r="G17" s="12"/>
      <c r="H17" s="13" t="s">
        <v>832</v>
      </c>
      <c r="I17" s="33">
        <v>5000000</v>
      </c>
      <c r="J17" s="34"/>
      <c r="K17" s="34">
        <v>0</v>
      </c>
      <c r="L17" s="44"/>
      <c r="M17" s="34"/>
      <c r="N17" s="34">
        <f t="shared" si="0"/>
        <v>5000000</v>
      </c>
      <c r="O17" s="10" t="s">
        <v>627</v>
      </c>
    </row>
    <row r="18" spans="1:20" ht="90" customHeight="1" x14ac:dyDescent="0.25">
      <c r="A18" s="10">
        <v>13</v>
      </c>
      <c r="B18" s="12" t="s">
        <v>117</v>
      </c>
      <c r="C18" s="11" t="s">
        <v>117</v>
      </c>
      <c r="D18" s="11" t="s">
        <v>130</v>
      </c>
      <c r="E18" s="12" t="s">
        <v>949</v>
      </c>
      <c r="F18" s="51" t="s">
        <v>25</v>
      </c>
      <c r="G18" s="12"/>
      <c r="H18" s="13" t="s">
        <v>530</v>
      </c>
      <c r="I18" s="34">
        <v>217000000</v>
      </c>
      <c r="J18" s="34">
        <v>0</v>
      </c>
      <c r="K18" s="34">
        <v>0</v>
      </c>
      <c r="L18" s="43">
        <v>90000000</v>
      </c>
      <c r="M18" s="34">
        <v>50000000</v>
      </c>
      <c r="N18" s="34">
        <f t="shared" si="0"/>
        <v>357000000</v>
      </c>
      <c r="O18" s="10" t="s">
        <v>626</v>
      </c>
    </row>
    <row r="19" spans="1:20" ht="45" customHeight="1" x14ac:dyDescent="0.25">
      <c r="A19" s="10">
        <v>14</v>
      </c>
      <c r="B19" s="12" t="s">
        <v>117</v>
      </c>
      <c r="C19" s="11" t="s">
        <v>1069</v>
      </c>
      <c r="D19" s="11" t="s">
        <v>119</v>
      </c>
      <c r="E19" s="12" t="s">
        <v>950</v>
      </c>
      <c r="F19" s="51" t="s">
        <v>289</v>
      </c>
      <c r="G19" s="12"/>
      <c r="H19" s="13" t="s">
        <v>447</v>
      </c>
      <c r="I19" s="34">
        <v>111000000</v>
      </c>
      <c r="J19" s="34">
        <v>0</v>
      </c>
      <c r="K19" s="34">
        <v>0</v>
      </c>
      <c r="L19" s="34">
        <v>0</v>
      </c>
      <c r="M19" s="34">
        <v>0</v>
      </c>
      <c r="N19" s="34">
        <f t="shared" si="0"/>
        <v>111000000</v>
      </c>
      <c r="O19" s="10" t="s">
        <v>627</v>
      </c>
    </row>
    <row r="20" spans="1:20" ht="30" customHeight="1" x14ac:dyDescent="0.25">
      <c r="A20" s="10">
        <v>15</v>
      </c>
      <c r="B20" s="12" t="s">
        <v>117</v>
      </c>
      <c r="C20" s="11" t="s">
        <v>1070</v>
      </c>
      <c r="D20" s="11" t="s">
        <v>121</v>
      </c>
      <c r="E20" s="12" t="s">
        <v>951</v>
      </c>
      <c r="F20" s="51" t="s">
        <v>290</v>
      </c>
      <c r="G20" s="12"/>
      <c r="H20" s="13" t="s">
        <v>524</v>
      </c>
      <c r="I20" s="33">
        <v>5000000</v>
      </c>
      <c r="J20" s="34">
        <v>0</v>
      </c>
      <c r="K20" s="34">
        <v>0</v>
      </c>
      <c r="L20" s="34">
        <v>0</v>
      </c>
      <c r="M20" s="34">
        <v>0</v>
      </c>
      <c r="N20" s="34">
        <f t="shared" si="0"/>
        <v>5000000</v>
      </c>
      <c r="O20" s="10" t="s">
        <v>627</v>
      </c>
    </row>
    <row r="21" spans="1:20" ht="45" customHeight="1" x14ac:dyDescent="0.25">
      <c r="A21" s="10">
        <v>16</v>
      </c>
      <c r="B21" s="12" t="s">
        <v>117</v>
      </c>
      <c r="C21" s="11" t="s">
        <v>1071</v>
      </c>
      <c r="D21" s="11" t="s">
        <v>1043</v>
      </c>
      <c r="E21" s="12" t="s">
        <v>952</v>
      </c>
      <c r="F21" s="52" t="s">
        <v>903</v>
      </c>
      <c r="G21" s="13" t="s">
        <v>888</v>
      </c>
      <c r="H21" s="13" t="s">
        <v>308</v>
      </c>
      <c r="I21" s="34">
        <v>85000000</v>
      </c>
      <c r="J21" s="34">
        <v>0</v>
      </c>
      <c r="K21" s="34">
        <v>0</v>
      </c>
      <c r="L21" s="34">
        <v>0</v>
      </c>
      <c r="M21" s="34">
        <v>0</v>
      </c>
      <c r="N21" s="34">
        <f t="shared" si="0"/>
        <v>85000000</v>
      </c>
      <c r="O21" s="10" t="s">
        <v>625</v>
      </c>
    </row>
    <row r="22" spans="1:20" ht="105" customHeight="1" x14ac:dyDescent="0.25">
      <c r="A22" s="10">
        <v>17</v>
      </c>
      <c r="B22" s="12" t="s">
        <v>117</v>
      </c>
      <c r="C22" s="11" t="s">
        <v>1072</v>
      </c>
      <c r="D22" s="11" t="s">
        <v>770</v>
      </c>
      <c r="E22" s="12" t="s">
        <v>953</v>
      </c>
      <c r="F22" s="52" t="s">
        <v>904</v>
      </c>
      <c r="G22" s="13" t="s">
        <v>868</v>
      </c>
      <c r="H22" s="13" t="s">
        <v>527</v>
      </c>
      <c r="I22" s="34">
        <v>55000000</v>
      </c>
      <c r="J22" s="34">
        <v>0</v>
      </c>
      <c r="K22" s="34">
        <v>0</v>
      </c>
      <c r="L22" s="44">
        <v>90000000</v>
      </c>
      <c r="M22" s="34">
        <v>50000000</v>
      </c>
      <c r="N22" s="34">
        <f t="shared" si="0"/>
        <v>195000000</v>
      </c>
      <c r="O22" s="10" t="s">
        <v>627</v>
      </c>
    </row>
    <row r="23" spans="1:20" ht="75" customHeight="1" x14ac:dyDescent="0.25">
      <c r="A23" s="10">
        <v>18</v>
      </c>
      <c r="B23" s="12" t="s">
        <v>117</v>
      </c>
      <c r="C23" s="11" t="s">
        <v>1073</v>
      </c>
      <c r="D23" s="11" t="s">
        <v>128</v>
      </c>
      <c r="E23" s="12" t="s">
        <v>954</v>
      </c>
      <c r="F23" s="51" t="s">
        <v>46</v>
      </c>
      <c r="G23" s="12"/>
      <c r="H23" s="13" t="s">
        <v>529</v>
      </c>
      <c r="I23" s="34">
        <v>5000000</v>
      </c>
      <c r="J23" s="34">
        <v>0</v>
      </c>
      <c r="K23" s="34">
        <v>0</v>
      </c>
      <c r="L23" s="44">
        <v>65000000</v>
      </c>
      <c r="M23" s="34"/>
      <c r="N23" s="34">
        <f t="shared" si="0"/>
        <v>70000000</v>
      </c>
      <c r="O23" s="10" t="s">
        <v>627</v>
      </c>
    </row>
    <row r="24" spans="1:20" ht="60" customHeight="1" x14ac:dyDescent="0.25">
      <c r="A24" s="10">
        <v>19</v>
      </c>
      <c r="B24" s="12" t="s">
        <v>117</v>
      </c>
      <c r="C24" s="11" t="s">
        <v>1074</v>
      </c>
      <c r="D24" s="11" t="s">
        <v>134</v>
      </c>
      <c r="E24" s="12" t="s">
        <v>533</v>
      </c>
      <c r="F24" s="51" t="s">
        <v>262</v>
      </c>
      <c r="G24" s="12"/>
      <c r="H24" s="13" t="s">
        <v>854</v>
      </c>
      <c r="I24" s="33">
        <v>15000000</v>
      </c>
      <c r="J24" s="34">
        <v>0</v>
      </c>
      <c r="K24" s="34">
        <v>0</v>
      </c>
      <c r="L24" s="34">
        <v>0</v>
      </c>
      <c r="M24" s="34">
        <v>0</v>
      </c>
      <c r="N24" s="34">
        <f t="shared" si="0"/>
        <v>15000000</v>
      </c>
      <c r="O24" s="10" t="s">
        <v>627</v>
      </c>
    </row>
    <row r="25" spans="1:20" ht="60" customHeight="1" x14ac:dyDescent="0.25">
      <c r="A25" s="10">
        <v>20</v>
      </c>
      <c r="B25" s="12" t="s">
        <v>117</v>
      </c>
      <c r="C25" s="11" t="s">
        <v>1075</v>
      </c>
      <c r="D25" s="11" t="s">
        <v>42</v>
      </c>
      <c r="E25" s="12" t="s">
        <v>535</v>
      </c>
      <c r="F25" s="51" t="s">
        <v>225</v>
      </c>
      <c r="G25" s="12"/>
      <c r="H25" s="13" t="s">
        <v>536</v>
      </c>
      <c r="I25" s="33">
        <v>26000000</v>
      </c>
      <c r="J25" s="34">
        <v>0</v>
      </c>
      <c r="K25" s="34">
        <v>0</v>
      </c>
      <c r="L25" s="34">
        <v>0</v>
      </c>
      <c r="M25" s="34">
        <v>0</v>
      </c>
      <c r="N25" s="34">
        <f t="shared" si="0"/>
        <v>26000000</v>
      </c>
      <c r="O25" s="10" t="s">
        <v>627</v>
      </c>
    </row>
    <row r="26" spans="1:20" ht="60" customHeight="1" x14ac:dyDescent="0.25">
      <c r="A26" s="10">
        <v>21</v>
      </c>
      <c r="B26" s="12" t="s">
        <v>117</v>
      </c>
      <c r="C26" s="11" t="s">
        <v>1076</v>
      </c>
      <c r="D26" s="11" t="s">
        <v>136</v>
      </c>
      <c r="E26" s="24" t="s">
        <v>955</v>
      </c>
      <c r="F26" s="53" t="s">
        <v>246</v>
      </c>
      <c r="G26" s="12"/>
      <c r="H26" s="25" t="s">
        <v>491</v>
      </c>
      <c r="I26" s="40">
        <v>5000000</v>
      </c>
      <c r="J26" s="41"/>
      <c r="K26" s="34">
        <v>0</v>
      </c>
      <c r="L26" s="34">
        <v>0</v>
      </c>
      <c r="M26" s="34">
        <v>0</v>
      </c>
      <c r="N26" s="34">
        <f t="shared" si="0"/>
        <v>5000000</v>
      </c>
      <c r="O26" s="10" t="s">
        <v>627</v>
      </c>
    </row>
    <row r="27" spans="1:20" ht="30" customHeight="1" x14ac:dyDescent="0.25">
      <c r="A27" s="10">
        <v>22</v>
      </c>
      <c r="B27" s="12" t="s">
        <v>117</v>
      </c>
      <c r="C27" s="11" t="s">
        <v>1077</v>
      </c>
      <c r="D27" s="11" t="s">
        <v>132</v>
      </c>
      <c r="E27" s="12" t="s">
        <v>532</v>
      </c>
      <c r="F27" s="51" t="s">
        <v>291</v>
      </c>
      <c r="G27" s="12"/>
      <c r="H27" s="13" t="s">
        <v>308</v>
      </c>
      <c r="I27" s="34">
        <v>5000000</v>
      </c>
      <c r="J27" s="34">
        <v>0</v>
      </c>
      <c r="K27" s="34">
        <v>0</v>
      </c>
      <c r="L27" s="34">
        <v>0</v>
      </c>
      <c r="M27" s="34">
        <v>0</v>
      </c>
      <c r="N27" s="34">
        <f t="shared" si="0"/>
        <v>5000000</v>
      </c>
      <c r="O27" s="10" t="s">
        <v>627</v>
      </c>
    </row>
    <row r="28" spans="1:20" ht="30" customHeight="1" x14ac:dyDescent="0.25">
      <c r="A28" s="10">
        <v>23</v>
      </c>
      <c r="B28" s="12" t="s">
        <v>117</v>
      </c>
      <c r="C28" s="11" t="s">
        <v>1078</v>
      </c>
      <c r="D28" s="11" t="s">
        <v>137</v>
      </c>
      <c r="E28" s="24" t="s">
        <v>675</v>
      </c>
      <c r="F28" s="53" t="s">
        <v>292</v>
      </c>
      <c r="G28" s="12"/>
      <c r="H28" s="25" t="s">
        <v>308</v>
      </c>
      <c r="I28" s="34">
        <v>171000000</v>
      </c>
      <c r="J28" s="34">
        <v>0</v>
      </c>
      <c r="K28" s="34">
        <v>0</v>
      </c>
      <c r="L28" s="34">
        <v>0</v>
      </c>
      <c r="M28" s="34">
        <v>0</v>
      </c>
      <c r="N28" s="34">
        <f t="shared" si="0"/>
        <v>171000000</v>
      </c>
      <c r="O28" s="10" t="s">
        <v>627</v>
      </c>
    </row>
    <row r="29" spans="1:20" ht="45" customHeight="1" x14ac:dyDescent="0.25">
      <c r="A29" s="10">
        <v>24</v>
      </c>
      <c r="B29" s="12" t="s">
        <v>117</v>
      </c>
      <c r="C29" s="11" t="s">
        <v>1079</v>
      </c>
      <c r="D29" s="11" t="s">
        <v>1048</v>
      </c>
      <c r="E29" s="24" t="s">
        <v>348</v>
      </c>
      <c r="F29" s="54" t="s">
        <v>905</v>
      </c>
      <c r="G29" s="13" t="s">
        <v>887</v>
      </c>
      <c r="H29" s="24" t="s">
        <v>350</v>
      </c>
      <c r="I29" s="34">
        <v>35000000</v>
      </c>
      <c r="J29" s="34">
        <v>0</v>
      </c>
      <c r="K29" s="34">
        <v>0</v>
      </c>
      <c r="L29" s="34">
        <v>0</v>
      </c>
      <c r="M29" s="34">
        <v>0</v>
      </c>
      <c r="N29" s="34">
        <f t="shared" si="0"/>
        <v>35000000</v>
      </c>
      <c r="O29" s="10" t="s">
        <v>627</v>
      </c>
    </row>
    <row r="30" spans="1:20" ht="30" customHeight="1" x14ac:dyDescent="0.25">
      <c r="A30" s="10">
        <v>25</v>
      </c>
      <c r="B30" s="12" t="s">
        <v>117</v>
      </c>
      <c r="C30" s="11" t="s">
        <v>1080</v>
      </c>
      <c r="D30" s="18" t="s">
        <v>645</v>
      </c>
      <c r="E30" s="12" t="s">
        <v>676</v>
      </c>
      <c r="F30" s="51" t="s">
        <v>825</v>
      </c>
      <c r="G30" s="12"/>
      <c r="H30" s="13" t="s">
        <v>855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f t="shared" si="0"/>
        <v>0</v>
      </c>
      <c r="O30" s="10" t="s">
        <v>627</v>
      </c>
      <c r="T30" s="50"/>
    </row>
    <row r="31" spans="1:20" ht="60" customHeight="1" x14ac:dyDescent="0.25">
      <c r="A31" s="10">
        <v>26</v>
      </c>
      <c r="B31" s="12" t="s">
        <v>100</v>
      </c>
      <c r="C31" s="11" t="s">
        <v>1081</v>
      </c>
      <c r="D31" s="11" t="s">
        <v>106</v>
      </c>
      <c r="E31" s="12" t="s">
        <v>956</v>
      </c>
      <c r="F31" s="52" t="s">
        <v>906</v>
      </c>
      <c r="G31" s="13" t="s">
        <v>1029</v>
      </c>
      <c r="H31" s="13" t="s">
        <v>510</v>
      </c>
      <c r="I31" s="33">
        <v>55000000</v>
      </c>
      <c r="J31" s="34">
        <v>0</v>
      </c>
      <c r="K31" s="34">
        <v>0</v>
      </c>
      <c r="L31" s="44">
        <f>50000000+75000000</f>
        <v>125000000</v>
      </c>
      <c r="M31" s="34">
        <v>0</v>
      </c>
      <c r="N31" s="34">
        <f t="shared" si="0"/>
        <v>180000000</v>
      </c>
      <c r="O31" s="10" t="s">
        <v>626</v>
      </c>
    </row>
    <row r="32" spans="1:20" ht="90" customHeight="1" x14ac:dyDescent="0.25">
      <c r="A32" s="10">
        <v>27</v>
      </c>
      <c r="B32" s="12" t="s">
        <v>100</v>
      </c>
      <c r="C32" s="11" t="s">
        <v>1082</v>
      </c>
      <c r="D32" s="11" t="s">
        <v>115</v>
      </c>
      <c r="E32" s="12" t="s">
        <v>957</v>
      </c>
      <c r="F32" s="51" t="s">
        <v>116</v>
      </c>
      <c r="G32" s="12"/>
      <c r="H32" s="13" t="s">
        <v>518</v>
      </c>
      <c r="I32" s="33">
        <v>129000000</v>
      </c>
      <c r="J32" s="34">
        <v>0</v>
      </c>
      <c r="K32" s="34">
        <v>0</v>
      </c>
      <c r="L32" s="44">
        <v>50000000</v>
      </c>
      <c r="M32" s="34">
        <v>0</v>
      </c>
      <c r="N32" s="34">
        <f t="shared" si="0"/>
        <v>179000000</v>
      </c>
      <c r="O32" s="10" t="s">
        <v>626</v>
      </c>
    </row>
    <row r="33" spans="1:15" ht="45" customHeight="1" x14ac:dyDescent="0.25">
      <c r="A33" s="10">
        <v>28</v>
      </c>
      <c r="B33" s="12" t="s">
        <v>100</v>
      </c>
      <c r="C33" s="11" t="s">
        <v>1083</v>
      </c>
      <c r="D33" s="11" t="s">
        <v>769</v>
      </c>
      <c r="E33" s="12" t="s">
        <v>519</v>
      </c>
      <c r="F33" s="52" t="s">
        <v>907</v>
      </c>
      <c r="G33" s="13" t="s">
        <v>1030</v>
      </c>
      <c r="H33" s="13" t="s">
        <v>520</v>
      </c>
      <c r="I33" s="33">
        <v>55000000</v>
      </c>
      <c r="J33" s="34">
        <v>0</v>
      </c>
      <c r="K33" s="34">
        <v>0</v>
      </c>
      <c r="L33" s="44">
        <v>50000000</v>
      </c>
      <c r="M33" s="34">
        <v>0</v>
      </c>
      <c r="N33" s="34">
        <f t="shared" si="0"/>
        <v>105000000</v>
      </c>
      <c r="O33" s="10" t="s">
        <v>627</v>
      </c>
    </row>
    <row r="34" spans="1:15" ht="30" customHeight="1" x14ac:dyDescent="0.25">
      <c r="A34" s="10">
        <v>29</v>
      </c>
      <c r="B34" s="12" t="s">
        <v>100</v>
      </c>
      <c r="C34" s="11" t="s">
        <v>1084</v>
      </c>
      <c r="D34" s="11" t="s">
        <v>102</v>
      </c>
      <c r="E34" s="12" t="s">
        <v>958</v>
      </c>
      <c r="F34" s="51" t="s">
        <v>285</v>
      </c>
      <c r="G34" s="12"/>
      <c r="H34" s="13" t="s">
        <v>308</v>
      </c>
      <c r="I34" s="33">
        <v>5000000</v>
      </c>
      <c r="J34" s="34">
        <v>0</v>
      </c>
      <c r="K34" s="34">
        <v>0</v>
      </c>
      <c r="L34" s="44"/>
      <c r="M34" s="34">
        <v>0</v>
      </c>
      <c r="N34" s="34">
        <f t="shared" si="0"/>
        <v>5000000</v>
      </c>
      <c r="O34" s="10" t="s">
        <v>627</v>
      </c>
    </row>
    <row r="35" spans="1:15" ht="30" customHeight="1" x14ac:dyDescent="0.25">
      <c r="A35" s="10">
        <v>30</v>
      </c>
      <c r="B35" s="12" t="s">
        <v>100</v>
      </c>
      <c r="C35" s="11" t="s">
        <v>1085</v>
      </c>
      <c r="D35" s="11" t="s">
        <v>104</v>
      </c>
      <c r="E35" s="12" t="s">
        <v>959</v>
      </c>
      <c r="F35" s="51" t="s">
        <v>286</v>
      </c>
      <c r="G35" s="12"/>
      <c r="H35" s="13" t="s">
        <v>308</v>
      </c>
      <c r="I35" s="34">
        <v>30000000</v>
      </c>
      <c r="J35" s="34">
        <v>0</v>
      </c>
      <c r="K35" s="34">
        <v>0</v>
      </c>
      <c r="L35" s="44"/>
      <c r="M35" s="34">
        <v>0</v>
      </c>
      <c r="N35" s="34">
        <f t="shared" si="0"/>
        <v>30000000</v>
      </c>
      <c r="O35" s="10" t="s">
        <v>627</v>
      </c>
    </row>
    <row r="36" spans="1:15" ht="30" customHeight="1" x14ac:dyDescent="0.25">
      <c r="A36" s="10">
        <v>31</v>
      </c>
      <c r="B36" s="12" t="s">
        <v>100</v>
      </c>
      <c r="C36" s="11" t="s">
        <v>100</v>
      </c>
      <c r="D36" s="11" t="s">
        <v>108</v>
      </c>
      <c r="E36" s="12" t="s">
        <v>960</v>
      </c>
      <c r="F36" s="51" t="s">
        <v>109</v>
      </c>
      <c r="G36" s="12"/>
      <c r="H36" s="13" t="s">
        <v>308</v>
      </c>
      <c r="I36" s="34">
        <v>5000000</v>
      </c>
      <c r="J36" s="34">
        <v>0</v>
      </c>
      <c r="K36" s="34">
        <v>0</v>
      </c>
      <c r="L36" s="44"/>
      <c r="M36" s="34">
        <v>0</v>
      </c>
      <c r="N36" s="34">
        <f t="shared" si="0"/>
        <v>5000000</v>
      </c>
      <c r="O36" s="10" t="s">
        <v>627</v>
      </c>
    </row>
    <row r="37" spans="1:15" ht="45" customHeight="1" x14ac:dyDescent="0.25">
      <c r="A37" s="10">
        <v>32</v>
      </c>
      <c r="B37" s="12" t="s">
        <v>100</v>
      </c>
      <c r="C37" s="11" t="s">
        <v>1086</v>
      </c>
      <c r="D37" s="11" t="s">
        <v>1052</v>
      </c>
      <c r="E37" s="12" t="s">
        <v>961</v>
      </c>
      <c r="F37" s="51" t="s">
        <v>288</v>
      </c>
      <c r="G37" s="12"/>
      <c r="H37" s="13" t="s">
        <v>513</v>
      </c>
      <c r="I37" s="34">
        <v>77000000</v>
      </c>
      <c r="J37" s="34">
        <v>0</v>
      </c>
      <c r="K37" s="34">
        <v>0</v>
      </c>
      <c r="L37" s="44">
        <v>75000000</v>
      </c>
      <c r="M37" s="34">
        <v>0</v>
      </c>
      <c r="N37" s="34">
        <f t="shared" si="0"/>
        <v>152000000</v>
      </c>
      <c r="O37" s="10" t="s">
        <v>625</v>
      </c>
    </row>
    <row r="38" spans="1:15" ht="75" customHeight="1" x14ac:dyDescent="0.25">
      <c r="A38" s="10">
        <v>33</v>
      </c>
      <c r="B38" s="12" t="s">
        <v>100</v>
      </c>
      <c r="C38" s="11" t="s">
        <v>1087</v>
      </c>
      <c r="D38" s="11" t="s">
        <v>65</v>
      </c>
      <c r="E38" s="12" t="s">
        <v>515</v>
      </c>
      <c r="F38" s="51" t="s">
        <v>113</v>
      </c>
      <c r="G38" s="12"/>
      <c r="H38" s="13" t="s">
        <v>516</v>
      </c>
      <c r="I38" s="34">
        <v>5000000</v>
      </c>
      <c r="J38" s="34">
        <v>0</v>
      </c>
      <c r="K38" s="34">
        <v>0</v>
      </c>
      <c r="L38" s="43">
        <v>65000000</v>
      </c>
      <c r="M38" s="34">
        <v>0</v>
      </c>
      <c r="N38" s="34">
        <f t="shared" si="0"/>
        <v>70000000</v>
      </c>
      <c r="O38" s="10" t="s">
        <v>627</v>
      </c>
    </row>
    <row r="39" spans="1:15" ht="45" x14ac:dyDescent="0.25">
      <c r="A39" s="10">
        <v>34</v>
      </c>
      <c r="B39" s="12" t="s">
        <v>100</v>
      </c>
      <c r="C39" s="11" t="s">
        <v>1088</v>
      </c>
      <c r="D39" s="11" t="s">
        <v>1044</v>
      </c>
      <c r="E39" s="12" t="s">
        <v>962</v>
      </c>
      <c r="F39" s="51" t="s">
        <v>381</v>
      </c>
      <c r="G39" s="12" t="s">
        <v>941</v>
      </c>
      <c r="H39" s="13" t="s">
        <v>521</v>
      </c>
      <c r="I39" s="34">
        <v>25000000</v>
      </c>
      <c r="J39" s="34">
        <v>0</v>
      </c>
      <c r="K39" s="34">
        <v>0</v>
      </c>
      <c r="L39" s="44"/>
      <c r="M39" s="34">
        <v>0</v>
      </c>
      <c r="N39" s="34">
        <f t="shared" si="0"/>
        <v>25000000</v>
      </c>
      <c r="O39" s="10" t="s">
        <v>627</v>
      </c>
    </row>
    <row r="40" spans="1:15" ht="45" x14ac:dyDescent="0.25">
      <c r="A40" s="10">
        <v>35</v>
      </c>
      <c r="B40" s="12" t="s">
        <v>100</v>
      </c>
      <c r="C40" s="23" t="s">
        <v>1089</v>
      </c>
      <c r="D40" s="11" t="s">
        <v>813</v>
      </c>
      <c r="E40" s="12" t="s">
        <v>963</v>
      </c>
      <c r="F40" s="52" t="s">
        <v>908</v>
      </c>
      <c r="G40" s="13" t="s">
        <v>1031</v>
      </c>
      <c r="H40" s="13" t="s">
        <v>853</v>
      </c>
      <c r="I40" s="34">
        <v>110000000</v>
      </c>
      <c r="J40" s="34">
        <v>0</v>
      </c>
      <c r="K40" s="34">
        <v>0</v>
      </c>
      <c r="L40" s="44"/>
      <c r="M40" s="34">
        <v>400000000</v>
      </c>
      <c r="N40" s="34">
        <f t="shared" si="0"/>
        <v>510000000</v>
      </c>
      <c r="O40" s="10" t="s">
        <v>626</v>
      </c>
    </row>
    <row r="41" spans="1:15" ht="45" customHeight="1" x14ac:dyDescent="0.25">
      <c r="A41" s="10">
        <v>36</v>
      </c>
      <c r="B41" s="12" t="s">
        <v>100</v>
      </c>
      <c r="C41" s="23" t="s">
        <v>1090</v>
      </c>
      <c r="D41" s="11" t="s">
        <v>1049</v>
      </c>
      <c r="E41" s="12" t="s">
        <v>673</v>
      </c>
      <c r="F41" s="52" t="s">
        <v>909</v>
      </c>
      <c r="G41" s="13" t="s">
        <v>886</v>
      </c>
      <c r="H41" s="13" t="s">
        <v>822</v>
      </c>
      <c r="I41" s="34">
        <v>5000000</v>
      </c>
      <c r="J41" s="34">
        <v>0</v>
      </c>
      <c r="K41" s="34">
        <v>0</v>
      </c>
      <c r="L41" s="44"/>
      <c r="M41" s="44"/>
      <c r="N41" s="34">
        <f t="shared" si="0"/>
        <v>5000000</v>
      </c>
      <c r="O41" s="10" t="s">
        <v>627</v>
      </c>
    </row>
    <row r="42" spans="1:15" ht="45" customHeight="1" x14ac:dyDescent="0.25">
      <c r="A42" s="10">
        <v>37</v>
      </c>
      <c r="B42" s="12" t="s">
        <v>100</v>
      </c>
      <c r="C42" s="23" t="s">
        <v>1091</v>
      </c>
      <c r="D42" s="11" t="s">
        <v>644</v>
      </c>
      <c r="E42" s="12" t="s">
        <v>674</v>
      </c>
      <c r="F42" s="51" t="s">
        <v>823</v>
      </c>
      <c r="G42" s="12"/>
      <c r="H42" s="13" t="s">
        <v>824</v>
      </c>
      <c r="I42" s="34">
        <v>20000000</v>
      </c>
      <c r="J42" s="34">
        <v>0</v>
      </c>
      <c r="K42" s="34">
        <v>0</v>
      </c>
      <c r="L42" s="44"/>
      <c r="M42" s="44"/>
      <c r="N42" s="34">
        <f t="shared" si="0"/>
        <v>20000000</v>
      </c>
      <c r="O42" s="10" t="s">
        <v>627</v>
      </c>
    </row>
    <row r="43" spans="1:15" ht="45" customHeight="1" x14ac:dyDescent="0.25">
      <c r="A43" s="10">
        <v>38</v>
      </c>
      <c r="B43" s="12" t="s">
        <v>87</v>
      </c>
      <c r="C43" s="5" t="s">
        <v>1092</v>
      </c>
      <c r="D43" s="11" t="s">
        <v>771</v>
      </c>
      <c r="E43" s="12" t="s">
        <v>767</v>
      </c>
      <c r="F43" s="52" t="s">
        <v>910</v>
      </c>
      <c r="G43" s="13" t="s">
        <v>858</v>
      </c>
      <c r="H43" s="13" t="s">
        <v>810</v>
      </c>
      <c r="I43" s="33">
        <v>0</v>
      </c>
      <c r="J43" s="34">
        <v>0</v>
      </c>
      <c r="K43" s="34">
        <v>0</v>
      </c>
      <c r="L43" s="34">
        <v>0</v>
      </c>
      <c r="M43" s="34">
        <v>0</v>
      </c>
      <c r="N43" s="34">
        <f t="shared" si="0"/>
        <v>0</v>
      </c>
      <c r="O43" s="7" t="s">
        <v>626</v>
      </c>
    </row>
    <row r="44" spans="1:15" ht="60" customHeight="1" x14ac:dyDescent="0.25">
      <c r="A44" s="10">
        <v>39</v>
      </c>
      <c r="B44" s="12" t="s">
        <v>87</v>
      </c>
      <c r="C44" s="11" t="s">
        <v>1093</v>
      </c>
      <c r="D44" s="18" t="s">
        <v>637</v>
      </c>
      <c r="E44" s="12" t="s">
        <v>505</v>
      </c>
      <c r="F44" s="51" t="s">
        <v>283</v>
      </c>
      <c r="G44" s="12"/>
      <c r="H44" s="13" t="s">
        <v>506</v>
      </c>
      <c r="I44" s="33">
        <v>50000000</v>
      </c>
      <c r="J44" s="34">
        <v>0</v>
      </c>
      <c r="K44" s="34">
        <v>0</v>
      </c>
      <c r="L44" s="34">
        <v>0</v>
      </c>
      <c r="M44" s="34">
        <v>50000000</v>
      </c>
      <c r="N44" s="34">
        <f t="shared" si="0"/>
        <v>100000000</v>
      </c>
      <c r="O44" s="10" t="s">
        <v>627</v>
      </c>
    </row>
    <row r="45" spans="1:15" ht="45" customHeight="1" x14ac:dyDescent="0.25">
      <c r="A45" s="10">
        <v>40</v>
      </c>
      <c r="B45" s="12" t="s">
        <v>87</v>
      </c>
      <c r="C45" s="11" t="s">
        <v>1064</v>
      </c>
      <c r="D45" s="18" t="s">
        <v>773</v>
      </c>
      <c r="E45" s="12" t="s">
        <v>668</v>
      </c>
      <c r="F45" s="52" t="s">
        <v>911</v>
      </c>
      <c r="G45" s="13" t="s">
        <v>885</v>
      </c>
      <c r="H45" s="13" t="s">
        <v>850</v>
      </c>
      <c r="I45" s="33">
        <v>50000000</v>
      </c>
      <c r="J45" s="34">
        <v>0</v>
      </c>
      <c r="K45" s="34">
        <v>0</v>
      </c>
      <c r="L45" s="34">
        <v>0</v>
      </c>
      <c r="M45" s="34">
        <v>0</v>
      </c>
      <c r="N45" s="34">
        <f t="shared" si="0"/>
        <v>50000000</v>
      </c>
      <c r="O45" s="10" t="s">
        <v>625</v>
      </c>
    </row>
    <row r="46" spans="1:15" ht="30" customHeight="1" x14ac:dyDescent="0.25">
      <c r="A46" s="10">
        <v>41</v>
      </c>
      <c r="B46" s="12" t="s">
        <v>87</v>
      </c>
      <c r="C46" s="11" t="s">
        <v>1094</v>
      </c>
      <c r="D46" s="11" t="s">
        <v>89</v>
      </c>
      <c r="E46" s="12" t="s">
        <v>499</v>
      </c>
      <c r="F46" s="51" t="s">
        <v>279</v>
      </c>
      <c r="G46" s="12"/>
      <c r="H46" s="13" t="s">
        <v>308</v>
      </c>
      <c r="I46" s="33">
        <v>0</v>
      </c>
      <c r="J46" s="34">
        <v>0</v>
      </c>
      <c r="K46" s="34">
        <v>0</v>
      </c>
      <c r="L46" s="34">
        <v>0</v>
      </c>
      <c r="M46" s="34">
        <v>0</v>
      </c>
      <c r="N46" s="34">
        <f t="shared" si="0"/>
        <v>0</v>
      </c>
      <c r="O46" s="10" t="s">
        <v>627</v>
      </c>
    </row>
    <row r="47" spans="1:15" ht="30" customHeight="1" x14ac:dyDescent="0.25">
      <c r="A47" s="10">
        <v>42</v>
      </c>
      <c r="B47" s="12" t="s">
        <v>87</v>
      </c>
      <c r="C47" s="11" t="s">
        <v>1095</v>
      </c>
      <c r="D47" s="11" t="s">
        <v>91</v>
      </c>
      <c r="E47" s="12" t="s">
        <v>500</v>
      </c>
      <c r="F47" s="51" t="s">
        <v>109</v>
      </c>
      <c r="G47" s="12"/>
      <c r="H47" s="13" t="s">
        <v>308</v>
      </c>
      <c r="I47" s="33"/>
      <c r="J47" s="34">
        <v>0</v>
      </c>
      <c r="K47" s="34">
        <v>0</v>
      </c>
      <c r="L47" s="34">
        <v>0</v>
      </c>
      <c r="M47" s="34">
        <v>0</v>
      </c>
      <c r="N47" s="34">
        <f t="shared" si="0"/>
        <v>0</v>
      </c>
      <c r="O47" s="10" t="s">
        <v>627</v>
      </c>
    </row>
    <row r="48" spans="1:15" ht="30" customHeight="1" x14ac:dyDescent="0.25">
      <c r="A48" s="10">
        <v>43</v>
      </c>
      <c r="B48" s="12" t="s">
        <v>87</v>
      </c>
      <c r="C48" s="11" t="s">
        <v>1096</v>
      </c>
      <c r="D48" s="11" t="s">
        <v>93</v>
      </c>
      <c r="E48" s="12" t="s">
        <v>501</v>
      </c>
      <c r="F48" s="51" t="s">
        <v>280</v>
      </c>
      <c r="G48" s="12"/>
      <c r="H48" s="13" t="s">
        <v>308</v>
      </c>
      <c r="I48" s="33"/>
      <c r="J48" s="34">
        <v>0</v>
      </c>
      <c r="K48" s="34">
        <v>0</v>
      </c>
      <c r="L48" s="34">
        <v>0</v>
      </c>
      <c r="M48" s="34">
        <v>0</v>
      </c>
      <c r="N48" s="34">
        <f t="shared" si="0"/>
        <v>0</v>
      </c>
      <c r="O48" s="10" t="s">
        <v>627</v>
      </c>
    </row>
    <row r="49" spans="1:15" ht="30" customHeight="1" x14ac:dyDescent="0.25">
      <c r="A49" s="10">
        <v>44</v>
      </c>
      <c r="B49" s="12" t="s">
        <v>87</v>
      </c>
      <c r="C49" s="11" t="s">
        <v>1097</v>
      </c>
      <c r="D49" s="11" t="s">
        <v>95</v>
      </c>
      <c r="E49" s="12" t="s">
        <v>502</v>
      </c>
      <c r="F49" s="51" t="s">
        <v>281</v>
      </c>
      <c r="G49" s="12"/>
      <c r="H49" s="13" t="s">
        <v>308</v>
      </c>
      <c r="I49" s="33"/>
      <c r="J49" s="34">
        <v>0</v>
      </c>
      <c r="K49" s="34">
        <v>0</v>
      </c>
      <c r="L49" s="34">
        <v>0</v>
      </c>
      <c r="M49" s="34">
        <v>0</v>
      </c>
      <c r="N49" s="34">
        <f t="shared" si="0"/>
        <v>0</v>
      </c>
      <c r="O49" s="10" t="s">
        <v>627</v>
      </c>
    </row>
    <row r="50" spans="1:15" ht="30" customHeight="1" x14ac:dyDescent="0.25">
      <c r="A50" s="10">
        <v>45</v>
      </c>
      <c r="B50" s="12" t="s">
        <v>87</v>
      </c>
      <c r="C50" s="11" t="s">
        <v>1098</v>
      </c>
      <c r="D50" s="11" t="s">
        <v>96</v>
      </c>
      <c r="E50" s="12" t="s">
        <v>503</v>
      </c>
      <c r="F50" s="51" t="s">
        <v>282</v>
      </c>
      <c r="G50" s="12"/>
      <c r="H50" s="13" t="s">
        <v>504</v>
      </c>
      <c r="I50" s="33"/>
      <c r="J50" s="34">
        <v>0</v>
      </c>
      <c r="K50" s="34">
        <v>0</v>
      </c>
      <c r="L50" s="34">
        <v>0</v>
      </c>
      <c r="M50" s="34">
        <v>0</v>
      </c>
      <c r="N50" s="34">
        <f t="shared" si="0"/>
        <v>0</v>
      </c>
      <c r="O50" s="10" t="s">
        <v>627</v>
      </c>
    </row>
    <row r="51" spans="1:15" ht="30" customHeight="1" x14ac:dyDescent="0.25">
      <c r="A51" s="10">
        <v>46</v>
      </c>
      <c r="B51" s="12" t="s">
        <v>87</v>
      </c>
      <c r="C51" s="11" t="s">
        <v>1099</v>
      </c>
      <c r="D51" s="11" t="s">
        <v>99</v>
      </c>
      <c r="E51" s="12" t="s">
        <v>507</v>
      </c>
      <c r="F51" s="51" t="s">
        <v>284</v>
      </c>
      <c r="G51" s="12"/>
      <c r="H51" s="13" t="s">
        <v>504</v>
      </c>
      <c r="I51" s="33"/>
      <c r="J51" s="34">
        <v>0</v>
      </c>
      <c r="K51" s="34">
        <v>0</v>
      </c>
      <c r="L51" s="34">
        <v>0</v>
      </c>
      <c r="M51" s="34">
        <v>0</v>
      </c>
      <c r="N51" s="34">
        <f t="shared" si="0"/>
        <v>0</v>
      </c>
      <c r="O51" s="10" t="s">
        <v>627</v>
      </c>
    </row>
    <row r="52" spans="1:15" ht="45" customHeight="1" x14ac:dyDescent="0.25">
      <c r="A52" s="10">
        <v>47</v>
      </c>
      <c r="B52" s="12" t="s">
        <v>87</v>
      </c>
      <c r="C52" s="11" t="s">
        <v>1100</v>
      </c>
      <c r="D52" s="11" t="s">
        <v>772</v>
      </c>
      <c r="E52" s="12" t="s">
        <v>359</v>
      </c>
      <c r="F52" s="52" t="s">
        <v>912</v>
      </c>
      <c r="G52" s="13" t="s">
        <v>843</v>
      </c>
      <c r="H52" s="13" t="s">
        <v>1035</v>
      </c>
      <c r="I52" s="33">
        <v>272000000</v>
      </c>
      <c r="J52" s="34">
        <v>0</v>
      </c>
      <c r="K52" s="34">
        <v>0</v>
      </c>
      <c r="L52" s="44">
        <v>75000000</v>
      </c>
      <c r="M52" s="34">
        <v>0</v>
      </c>
      <c r="N52" s="34">
        <f t="shared" si="0"/>
        <v>347000000</v>
      </c>
      <c r="O52" s="10" t="s">
        <v>626</v>
      </c>
    </row>
    <row r="53" spans="1:15" ht="30" customHeight="1" x14ac:dyDescent="0.25">
      <c r="A53" s="10">
        <v>48</v>
      </c>
      <c r="B53" s="12" t="s">
        <v>87</v>
      </c>
      <c r="C53" s="11" t="s">
        <v>1101</v>
      </c>
      <c r="D53" s="11" t="s">
        <v>363</v>
      </c>
      <c r="E53" s="12" t="s">
        <v>364</v>
      </c>
      <c r="F53" s="52" t="s">
        <v>365</v>
      </c>
      <c r="G53" s="13"/>
      <c r="H53" s="13" t="s">
        <v>851</v>
      </c>
      <c r="I53" s="33">
        <v>50000000</v>
      </c>
      <c r="J53" s="34">
        <v>0</v>
      </c>
      <c r="K53" s="34">
        <v>0</v>
      </c>
      <c r="L53" s="34">
        <v>0</v>
      </c>
      <c r="M53" s="34">
        <v>0</v>
      </c>
      <c r="N53" s="34">
        <f t="shared" si="0"/>
        <v>50000000</v>
      </c>
      <c r="O53" s="10" t="s">
        <v>627</v>
      </c>
    </row>
    <row r="54" spans="1:15" ht="45" customHeight="1" x14ac:dyDescent="0.25">
      <c r="A54" s="10">
        <v>49</v>
      </c>
      <c r="B54" s="12" t="s">
        <v>87</v>
      </c>
      <c r="C54" s="11" t="s">
        <v>1102</v>
      </c>
      <c r="D54" s="11" t="s">
        <v>1046</v>
      </c>
      <c r="E54" s="12" t="s">
        <v>372</v>
      </c>
      <c r="F54" s="52" t="s">
        <v>943</v>
      </c>
      <c r="G54" s="13" t="s">
        <v>884</v>
      </c>
      <c r="H54" s="13" t="s">
        <v>375</v>
      </c>
      <c r="I54" s="33">
        <v>0</v>
      </c>
      <c r="J54" s="34">
        <v>0</v>
      </c>
      <c r="K54" s="34">
        <v>0</v>
      </c>
      <c r="L54" s="34">
        <v>0</v>
      </c>
      <c r="M54" s="34">
        <v>0</v>
      </c>
      <c r="N54" s="34">
        <f t="shared" si="0"/>
        <v>0</v>
      </c>
      <c r="O54" s="10" t="s">
        <v>627</v>
      </c>
    </row>
    <row r="55" spans="1:15" ht="90" customHeight="1" x14ac:dyDescent="0.25">
      <c r="A55" s="10">
        <v>50</v>
      </c>
      <c r="B55" s="12" t="s">
        <v>87</v>
      </c>
      <c r="C55" s="22" t="s">
        <v>1103</v>
      </c>
      <c r="D55" s="11" t="s">
        <v>1047</v>
      </c>
      <c r="E55" s="12" t="s">
        <v>669</v>
      </c>
      <c r="F55" s="52" t="s">
        <v>938</v>
      </c>
      <c r="G55" s="13" t="s">
        <v>883</v>
      </c>
      <c r="H55" s="13" t="s">
        <v>814</v>
      </c>
      <c r="I55" s="33">
        <v>0</v>
      </c>
      <c r="J55" s="34">
        <v>0</v>
      </c>
      <c r="K55" s="34">
        <v>0</v>
      </c>
      <c r="L55" s="34">
        <v>0</v>
      </c>
      <c r="M55" s="34">
        <v>0</v>
      </c>
      <c r="N55" s="34">
        <f t="shared" si="0"/>
        <v>0</v>
      </c>
      <c r="O55" s="10" t="s">
        <v>627</v>
      </c>
    </row>
    <row r="56" spans="1:15" ht="45" customHeight="1" x14ac:dyDescent="0.25">
      <c r="A56" s="10">
        <v>51</v>
      </c>
      <c r="B56" s="12" t="s">
        <v>87</v>
      </c>
      <c r="C56" s="22" t="s">
        <v>1104</v>
      </c>
      <c r="D56" s="11" t="s">
        <v>640</v>
      </c>
      <c r="E56" s="12" t="s">
        <v>670</v>
      </c>
      <c r="F56" s="52" t="s">
        <v>939</v>
      </c>
      <c r="G56" s="13" t="s">
        <v>882</v>
      </c>
      <c r="H56" s="13" t="s">
        <v>852</v>
      </c>
      <c r="I56" s="43">
        <v>10000000</v>
      </c>
      <c r="J56" s="34">
        <v>0</v>
      </c>
      <c r="K56" s="34">
        <v>0</v>
      </c>
      <c r="L56" s="34">
        <v>0</v>
      </c>
      <c r="M56" s="34">
        <v>0</v>
      </c>
      <c r="N56" s="34">
        <f t="shared" si="0"/>
        <v>10000000</v>
      </c>
      <c r="O56" s="10" t="s">
        <v>627</v>
      </c>
    </row>
    <row r="57" spans="1:15" ht="45" customHeight="1" x14ac:dyDescent="0.25">
      <c r="A57" s="10">
        <v>52</v>
      </c>
      <c r="B57" s="12" t="s">
        <v>87</v>
      </c>
      <c r="C57" s="22" t="s">
        <v>1105</v>
      </c>
      <c r="D57" s="11" t="s">
        <v>641</v>
      </c>
      <c r="E57" s="12" t="s">
        <v>671</v>
      </c>
      <c r="F57" s="51" t="s">
        <v>1040</v>
      </c>
      <c r="G57" s="12"/>
      <c r="H57" s="13" t="s">
        <v>1036</v>
      </c>
      <c r="I57" s="33">
        <v>85000000</v>
      </c>
      <c r="J57" s="34">
        <v>0</v>
      </c>
      <c r="K57" s="34">
        <v>0</v>
      </c>
      <c r="L57" s="34">
        <v>0</v>
      </c>
      <c r="M57" s="34">
        <v>0</v>
      </c>
      <c r="N57" s="34">
        <f t="shared" si="0"/>
        <v>85000000</v>
      </c>
      <c r="O57" s="10" t="s">
        <v>627</v>
      </c>
    </row>
    <row r="58" spans="1:15" ht="135" x14ac:dyDescent="0.25">
      <c r="A58" s="10">
        <v>53</v>
      </c>
      <c r="B58" s="12" t="s">
        <v>624</v>
      </c>
      <c r="C58" s="11" t="s">
        <v>1106</v>
      </c>
      <c r="D58" s="11" t="s">
        <v>352</v>
      </c>
      <c r="E58" s="12" t="s">
        <v>964</v>
      </c>
      <c r="F58" s="51" t="s">
        <v>354</v>
      </c>
      <c r="G58" s="12"/>
      <c r="H58" s="13" t="s">
        <v>462</v>
      </c>
      <c r="I58" s="34">
        <v>173000000</v>
      </c>
      <c r="J58" s="34">
        <v>0</v>
      </c>
      <c r="K58" s="34">
        <v>0</v>
      </c>
      <c r="L58" s="44">
        <v>50000000</v>
      </c>
      <c r="M58" s="34">
        <v>0</v>
      </c>
      <c r="N58" s="34">
        <f t="shared" si="0"/>
        <v>223000000</v>
      </c>
      <c r="O58" s="10" t="s">
        <v>626</v>
      </c>
    </row>
    <row r="59" spans="1:15" ht="120" customHeight="1" x14ac:dyDescent="0.25">
      <c r="A59" s="10">
        <v>54</v>
      </c>
      <c r="B59" s="12" t="s">
        <v>624</v>
      </c>
      <c r="C59" s="11" t="s">
        <v>1107</v>
      </c>
      <c r="D59" s="11" t="s">
        <v>774</v>
      </c>
      <c r="E59" s="12" t="s">
        <v>965</v>
      </c>
      <c r="F59" s="52" t="s">
        <v>903</v>
      </c>
      <c r="G59" s="13" t="s">
        <v>859</v>
      </c>
      <c r="H59" s="13" t="s">
        <v>464</v>
      </c>
      <c r="I59" s="33">
        <v>132000000</v>
      </c>
      <c r="J59" s="34">
        <v>0</v>
      </c>
      <c r="K59" s="34">
        <v>0</v>
      </c>
      <c r="L59" s="44">
        <v>50000000</v>
      </c>
      <c r="M59" s="34">
        <v>0</v>
      </c>
      <c r="N59" s="34">
        <f t="shared" si="0"/>
        <v>182000000</v>
      </c>
      <c r="O59" s="10" t="s">
        <v>626</v>
      </c>
    </row>
    <row r="60" spans="1:15" ht="90" customHeight="1" x14ac:dyDescent="0.25">
      <c r="A60" s="10">
        <v>55</v>
      </c>
      <c r="B60" s="12" t="s">
        <v>624</v>
      </c>
      <c r="C60" s="11" t="s">
        <v>1108</v>
      </c>
      <c r="D60" s="18" t="s">
        <v>634</v>
      </c>
      <c r="E60" s="12" t="s">
        <v>475</v>
      </c>
      <c r="F60" s="51" t="s">
        <v>266</v>
      </c>
      <c r="G60" s="12"/>
      <c r="H60" s="13" t="s">
        <v>476</v>
      </c>
      <c r="I60" s="33">
        <v>35000000</v>
      </c>
      <c r="J60" s="34">
        <v>0</v>
      </c>
      <c r="K60" s="34">
        <v>0</v>
      </c>
      <c r="L60" s="34">
        <v>0</v>
      </c>
      <c r="M60" s="34">
        <v>0</v>
      </c>
      <c r="N60" s="34">
        <f t="shared" si="0"/>
        <v>35000000</v>
      </c>
      <c r="O60" s="10" t="s">
        <v>627</v>
      </c>
    </row>
    <row r="61" spans="1:15" ht="75" customHeight="1" x14ac:dyDescent="0.25">
      <c r="A61" s="10">
        <v>56</v>
      </c>
      <c r="B61" s="12" t="s">
        <v>624</v>
      </c>
      <c r="C61" s="11" t="s">
        <v>1109</v>
      </c>
      <c r="D61" s="11" t="s">
        <v>65</v>
      </c>
      <c r="E61" s="12" t="s">
        <v>966</v>
      </c>
      <c r="F61" s="51" t="s">
        <v>275</v>
      </c>
      <c r="G61" s="12"/>
      <c r="H61" s="13" t="s">
        <v>493</v>
      </c>
      <c r="I61" s="33">
        <v>232000000</v>
      </c>
      <c r="J61" s="34">
        <v>0</v>
      </c>
      <c r="K61" s="34">
        <v>0</v>
      </c>
      <c r="L61" s="44">
        <v>50000000</v>
      </c>
      <c r="M61" s="34">
        <v>0</v>
      </c>
      <c r="N61" s="34">
        <f t="shared" si="0"/>
        <v>282000000</v>
      </c>
      <c r="O61" s="10" t="s">
        <v>626</v>
      </c>
    </row>
    <row r="62" spans="1:15" ht="75" customHeight="1" x14ac:dyDescent="0.25">
      <c r="A62" s="10">
        <v>57</v>
      </c>
      <c r="B62" s="12" t="s">
        <v>624</v>
      </c>
      <c r="C62" s="11" t="s">
        <v>1078</v>
      </c>
      <c r="D62" s="11" t="s">
        <v>58</v>
      </c>
      <c r="E62" s="12" t="s">
        <v>967</v>
      </c>
      <c r="F62" s="51" t="s">
        <v>25</v>
      </c>
      <c r="G62" s="12"/>
      <c r="H62" s="13" t="s">
        <v>466</v>
      </c>
      <c r="I62" s="33">
        <v>35000000</v>
      </c>
      <c r="J62" s="34">
        <v>0</v>
      </c>
      <c r="K62" s="34">
        <v>0</v>
      </c>
      <c r="L62" s="34">
        <v>0</v>
      </c>
      <c r="M62" s="34">
        <v>50000000</v>
      </c>
      <c r="N62" s="34">
        <f t="shared" si="0"/>
        <v>85000000</v>
      </c>
      <c r="O62" s="10" t="s">
        <v>627</v>
      </c>
    </row>
    <row r="63" spans="1:15" ht="60" customHeight="1" x14ac:dyDescent="0.25">
      <c r="A63" s="10">
        <v>58</v>
      </c>
      <c r="B63" s="12" t="s">
        <v>624</v>
      </c>
      <c r="C63" s="11" t="s">
        <v>1110</v>
      </c>
      <c r="D63" s="11" t="s">
        <v>60</v>
      </c>
      <c r="E63" s="12" t="s">
        <v>467</v>
      </c>
      <c r="F63" s="51" t="s">
        <v>263</v>
      </c>
      <c r="G63" s="12"/>
      <c r="H63" s="13" t="s">
        <v>468</v>
      </c>
      <c r="I63" s="33">
        <v>45000000</v>
      </c>
      <c r="J63" s="34">
        <v>0</v>
      </c>
      <c r="K63" s="34">
        <v>0</v>
      </c>
      <c r="L63" s="44">
        <v>100000000</v>
      </c>
      <c r="M63" s="34">
        <v>50000000</v>
      </c>
      <c r="N63" s="34">
        <f t="shared" si="0"/>
        <v>195000000</v>
      </c>
      <c r="O63" s="10" t="s">
        <v>625</v>
      </c>
    </row>
    <row r="64" spans="1:15" ht="75" customHeight="1" x14ac:dyDescent="0.25">
      <c r="A64" s="10">
        <v>59</v>
      </c>
      <c r="B64" s="12" t="s">
        <v>624</v>
      </c>
      <c r="C64" s="11" t="s">
        <v>1111</v>
      </c>
      <c r="D64" s="11" t="s">
        <v>775</v>
      </c>
      <c r="E64" s="12" t="s">
        <v>469</v>
      </c>
      <c r="F64" s="52" t="s">
        <v>913</v>
      </c>
      <c r="G64" s="13" t="s">
        <v>1032</v>
      </c>
      <c r="H64" s="13" t="s">
        <v>471</v>
      </c>
      <c r="I64" s="33">
        <v>125000000</v>
      </c>
      <c r="J64" s="34">
        <v>0</v>
      </c>
      <c r="K64" s="34">
        <v>0</v>
      </c>
      <c r="L64" s="48">
        <f>100000000+100000000</f>
        <v>200000000</v>
      </c>
      <c r="M64" s="34">
        <v>0</v>
      </c>
      <c r="N64" s="34">
        <f t="shared" si="0"/>
        <v>325000000</v>
      </c>
      <c r="O64" s="10" t="s">
        <v>626</v>
      </c>
    </row>
    <row r="65" spans="1:15" ht="75" customHeight="1" x14ac:dyDescent="0.25">
      <c r="A65" s="10">
        <v>60</v>
      </c>
      <c r="B65" s="12" t="s">
        <v>624</v>
      </c>
      <c r="C65" s="11" t="s">
        <v>1112</v>
      </c>
      <c r="D65" s="11" t="s">
        <v>63</v>
      </c>
      <c r="E65" s="12" t="s">
        <v>472</v>
      </c>
      <c r="F65" s="51" t="s">
        <v>265</v>
      </c>
      <c r="G65" s="12"/>
      <c r="H65" s="13" t="s">
        <v>474</v>
      </c>
      <c r="I65" s="33">
        <v>35000000</v>
      </c>
      <c r="J65" s="34">
        <v>0</v>
      </c>
      <c r="K65" s="34">
        <v>0</v>
      </c>
      <c r="L65" s="34">
        <v>0</v>
      </c>
      <c r="M65" s="34">
        <v>0</v>
      </c>
      <c r="N65" s="34">
        <f t="shared" si="0"/>
        <v>35000000</v>
      </c>
      <c r="O65" s="10" t="s">
        <v>627</v>
      </c>
    </row>
    <row r="66" spans="1:15" ht="75" customHeight="1" x14ac:dyDescent="0.25">
      <c r="A66" s="10">
        <v>61</v>
      </c>
      <c r="B66" s="12" t="s">
        <v>624</v>
      </c>
      <c r="C66" s="11" t="s">
        <v>1113</v>
      </c>
      <c r="D66" s="11" t="s">
        <v>67</v>
      </c>
      <c r="E66" s="12" t="s">
        <v>477</v>
      </c>
      <c r="F66" s="51" t="s">
        <v>267</v>
      </c>
      <c r="G66" s="12"/>
      <c r="H66" s="13" t="s">
        <v>478</v>
      </c>
      <c r="I66" s="33">
        <v>35000000</v>
      </c>
      <c r="J66" s="34">
        <v>0</v>
      </c>
      <c r="K66" s="34">
        <v>0</v>
      </c>
      <c r="L66" s="34">
        <v>0</v>
      </c>
      <c r="M66" s="34">
        <v>0</v>
      </c>
      <c r="N66" s="34">
        <f t="shared" si="0"/>
        <v>35000000</v>
      </c>
      <c r="O66" s="10" t="s">
        <v>627</v>
      </c>
    </row>
    <row r="67" spans="1:15" ht="75" customHeight="1" x14ac:dyDescent="0.25">
      <c r="A67" s="10">
        <v>62</v>
      </c>
      <c r="B67" s="12" t="s">
        <v>624</v>
      </c>
      <c r="C67" s="11" t="s">
        <v>1114</v>
      </c>
      <c r="D67" s="11" t="s">
        <v>479</v>
      </c>
      <c r="E67" s="12" t="s">
        <v>969</v>
      </c>
      <c r="F67" s="51" t="s">
        <v>268</v>
      </c>
      <c r="G67" s="12"/>
      <c r="H67" s="13" t="s">
        <v>481</v>
      </c>
      <c r="I67" s="33">
        <v>35000000</v>
      </c>
      <c r="J67" s="34">
        <v>0</v>
      </c>
      <c r="K67" s="34">
        <v>0</v>
      </c>
      <c r="L67" s="34">
        <v>0</v>
      </c>
      <c r="M67" s="34">
        <v>0</v>
      </c>
      <c r="N67" s="34">
        <f t="shared" si="0"/>
        <v>35000000</v>
      </c>
      <c r="O67" s="10" t="s">
        <v>627</v>
      </c>
    </row>
    <row r="68" spans="1:15" ht="90" customHeight="1" x14ac:dyDescent="0.25">
      <c r="A68" s="10">
        <v>63</v>
      </c>
      <c r="B68" s="12" t="s">
        <v>624</v>
      </c>
      <c r="C68" s="11" t="s">
        <v>1115</v>
      </c>
      <c r="D68" s="15" t="s">
        <v>69</v>
      </c>
      <c r="E68" s="12" t="s">
        <v>968</v>
      </c>
      <c r="F68" s="51" t="s">
        <v>269</v>
      </c>
      <c r="G68" s="12"/>
      <c r="H68" s="13" t="s">
        <v>483</v>
      </c>
      <c r="I68" s="33">
        <v>35000000</v>
      </c>
      <c r="J68" s="34">
        <v>0</v>
      </c>
      <c r="K68" s="34">
        <v>0</v>
      </c>
      <c r="L68" s="44">
        <v>100000000</v>
      </c>
      <c r="M68" s="34">
        <v>0</v>
      </c>
      <c r="N68" s="34">
        <f t="shared" si="0"/>
        <v>135000000</v>
      </c>
      <c r="O68" s="10" t="s">
        <v>627</v>
      </c>
    </row>
    <row r="69" spans="1:15" ht="60" customHeight="1" x14ac:dyDescent="0.25">
      <c r="A69" s="10">
        <v>64</v>
      </c>
      <c r="B69" s="12" t="s">
        <v>624</v>
      </c>
      <c r="C69" s="11" t="s">
        <v>1116</v>
      </c>
      <c r="D69" s="15" t="s">
        <v>71</v>
      </c>
      <c r="E69" s="12" t="s">
        <v>970</v>
      </c>
      <c r="F69" s="51" t="s">
        <v>270</v>
      </c>
      <c r="G69" s="12"/>
      <c r="H69" s="13" t="s">
        <v>445</v>
      </c>
      <c r="I69" s="33">
        <v>105000000</v>
      </c>
      <c r="J69" s="34">
        <v>0</v>
      </c>
      <c r="K69" s="34">
        <v>0</v>
      </c>
      <c r="L69" s="34">
        <v>0</v>
      </c>
      <c r="M69" s="34">
        <v>0</v>
      </c>
      <c r="N69" s="34">
        <f t="shared" si="0"/>
        <v>105000000</v>
      </c>
      <c r="O69" s="10" t="s">
        <v>627</v>
      </c>
    </row>
    <row r="70" spans="1:15" ht="75" customHeight="1" x14ac:dyDescent="0.25">
      <c r="A70" s="10">
        <v>65</v>
      </c>
      <c r="B70" s="12" t="s">
        <v>624</v>
      </c>
      <c r="C70" s="11" t="s">
        <v>1117</v>
      </c>
      <c r="D70" s="11" t="s">
        <v>73</v>
      </c>
      <c r="E70" s="12" t="s">
        <v>485</v>
      </c>
      <c r="F70" s="51" t="s">
        <v>271</v>
      </c>
      <c r="G70" s="12"/>
      <c r="H70" s="13" t="s">
        <v>486</v>
      </c>
      <c r="I70" s="33">
        <v>35000000</v>
      </c>
      <c r="J70" s="34">
        <v>0</v>
      </c>
      <c r="K70" s="34">
        <v>0</v>
      </c>
      <c r="L70" s="34">
        <v>0</v>
      </c>
      <c r="M70" s="34">
        <v>0</v>
      </c>
      <c r="N70" s="34">
        <f t="shared" ref="N70:N107" si="1">SUM(I70:M70)</f>
        <v>35000000</v>
      </c>
      <c r="O70" s="10" t="s">
        <v>627</v>
      </c>
    </row>
    <row r="71" spans="1:15" ht="60" customHeight="1" x14ac:dyDescent="0.25">
      <c r="A71" s="10">
        <v>66</v>
      </c>
      <c r="B71" s="12" t="s">
        <v>624</v>
      </c>
      <c r="C71" s="11" t="s">
        <v>1118</v>
      </c>
      <c r="D71" s="11" t="s">
        <v>75</v>
      </c>
      <c r="E71" s="12" t="s">
        <v>487</v>
      </c>
      <c r="F71" s="51" t="s">
        <v>272</v>
      </c>
      <c r="G71" s="12"/>
      <c r="H71" s="13" t="s">
        <v>473</v>
      </c>
      <c r="I71" s="33">
        <v>35000000</v>
      </c>
      <c r="J71" s="34">
        <v>0</v>
      </c>
      <c r="K71" s="34">
        <v>0</v>
      </c>
      <c r="L71" s="34">
        <v>0</v>
      </c>
      <c r="M71" s="34">
        <v>0</v>
      </c>
      <c r="N71" s="34">
        <f t="shared" si="1"/>
        <v>35000000</v>
      </c>
      <c r="O71" s="10" t="s">
        <v>625</v>
      </c>
    </row>
    <row r="72" spans="1:15" ht="75" customHeight="1" x14ac:dyDescent="0.25">
      <c r="A72" s="10">
        <v>67</v>
      </c>
      <c r="B72" s="12" t="s">
        <v>624</v>
      </c>
      <c r="C72" s="11" t="s">
        <v>624</v>
      </c>
      <c r="D72" s="11" t="s">
        <v>776</v>
      </c>
      <c r="E72" s="12" t="s">
        <v>488</v>
      </c>
      <c r="F72" s="51" t="s">
        <v>273</v>
      </c>
      <c r="G72" s="12" t="s">
        <v>942</v>
      </c>
      <c r="H72" s="13" t="s">
        <v>489</v>
      </c>
      <c r="I72" s="33">
        <v>110000000</v>
      </c>
      <c r="J72" s="34">
        <v>0</v>
      </c>
      <c r="K72" s="34">
        <v>0</v>
      </c>
      <c r="L72" s="34">
        <v>0</v>
      </c>
      <c r="M72" s="34">
        <v>0</v>
      </c>
      <c r="N72" s="34">
        <f t="shared" si="1"/>
        <v>110000000</v>
      </c>
      <c r="O72" s="10" t="s">
        <v>627</v>
      </c>
    </row>
    <row r="73" spans="1:15" ht="60" customHeight="1" x14ac:dyDescent="0.25">
      <c r="A73" s="10">
        <v>68</v>
      </c>
      <c r="B73" s="12" t="s">
        <v>624</v>
      </c>
      <c r="C73" s="11" t="s">
        <v>1119</v>
      </c>
      <c r="D73" s="11" t="s">
        <v>79</v>
      </c>
      <c r="E73" s="12" t="s">
        <v>490</v>
      </c>
      <c r="F73" s="51" t="s">
        <v>274</v>
      </c>
      <c r="G73" s="12"/>
      <c r="H73" s="13" t="s">
        <v>491</v>
      </c>
      <c r="I73" s="33">
        <v>35000000</v>
      </c>
      <c r="J73" s="34">
        <v>0</v>
      </c>
      <c r="K73" s="34">
        <v>0</v>
      </c>
      <c r="L73" s="34">
        <v>0</v>
      </c>
      <c r="M73" s="34">
        <v>0</v>
      </c>
      <c r="N73" s="34">
        <f t="shared" si="1"/>
        <v>35000000</v>
      </c>
      <c r="O73" s="10" t="s">
        <v>627</v>
      </c>
    </row>
    <row r="74" spans="1:15" ht="60" customHeight="1" x14ac:dyDescent="0.25">
      <c r="A74" s="10">
        <v>69</v>
      </c>
      <c r="B74" s="12" t="s">
        <v>624</v>
      </c>
      <c r="C74" s="11" t="s">
        <v>1120</v>
      </c>
      <c r="D74" s="11" t="s">
        <v>777</v>
      </c>
      <c r="E74" s="12" t="s">
        <v>83</v>
      </c>
      <c r="F74" s="52" t="s">
        <v>914</v>
      </c>
      <c r="G74" s="13" t="s">
        <v>1033</v>
      </c>
      <c r="H74" s="13" t="s">
        <v>495</v>
      </c>
      <c r="I74" s="33">
        <v>157000000</v>
      </c>
      <c r="J74" s="34">
        <v>0</v>
      </c>
      <c r="K74" s="34">
        <v>0</v>
      </c>
      <c r="L74" s="44">
        <v>75000000</v>
      </c>
      <c r="M74" s="34">
        <v>0</v>
      </c>
      <c r="N74" s="34">
        <f t="shared" si="1"/>
        <v>232000000</v>
      </c>
      <c r="O74" s="10" t="s">
        <v>626</v>
      </c>
    </row>
    <row r="75" spans="1:15" ht="75" x14ac:dyDescent="0.25">
      <c r="A75" s="10">
        <v>70</v>
      </c>
      <c r="B75" s="12" t="s">
        <v>624</v>
      </c>
      <c r="C75" s="11" t="s">
        <v>1121</v>
      </c>
      <c r="D75" s="11" t="s">
        <v>778</v>
      </c>
      <c r="E75" s="12" t="s">
        <v>971</v>
      </c>
      <c r="F75" s="52" t="s">
        <v>915</v>
      </c>
      <c r="G75" s="13" t="s">
        <v>869</v>
      </c>
      <c r="H75" s="13" t="s">
        <v>496</v>
      </c>
      <c r="I75" s="33">
        <v>39000000</v>
      </c>
      <c r="J75" s="34">
        <v>0</v>
      </c>
      <c r="K75" s="34">
        <v>0</v>
      </c>
      <c r="L75" s="34">
        <v>0</v>
      </c>
      <c r="M75" s="34">
        <v>0</v>
      </c>
      <c r="N75" s="34">
        <f t="shared" si="1"/>
        <v>39000000</v>
      </c>
      <c r="O75" s="10" t="s">
        <v>625</v>
      </c>
    </row>
    <row r="76" spans="1:15" ht="75" customHeight="1" x14ac:dyDescent="0.25">
      <c r="A76" s="10">
        <v>71</v>
      </c>
      <c r="B76" s="12" t="s">
        <v>624</v>
      </c>
      <c r="C76" s="11" t="s">
        <v>1122</v>
      </c>
      <c r="D76" s="11" t="s">
        <v>86</v>
      </c>
      <c r="E76" s="12" t="s">
        <v>972</v>
      </c>
      <c r="F76" s="51" t="s">
        <v>278</v>
      </c>
      <c r="G76" s="12"/>
      <c r="H76" s="13" t="s">
        <v>497</v>
      </c>
      <c r="I76" s="33">
        <v>35000000</v>
      </c>
      <c r="J76" s="34">
        <v>0</v>
      </c>
      <c r="K76" s="34">
        <v>0</v>
      </c>
      <c r="L76" s="34">
        <v>0</v>
      </c>
      <c r="M76" s="34">
        <v>0</v>
      </c>
      <c r="N76" s="34">
        <f t="shared" si="1"/>
        <v>35000000</v>
      </c>
      <c r="O76" s="10" t="s">
        <v>625</v>
      </c>
    </row>
    <row r="77" spans="1:15" ht="60" customHeight="1" x14ac:dyDescent="0.25">
      <c r="A77" s="10">
        <v>72</v>
      </c>
      <c r="B77" s="12" t="s">
        <v>150</v>
      </c>
      <c r="C77" s="11" t="s">
        <v>1123</v>
      </c>
      <c r="D77" s="11" t="s">
        <v>695</v>
      </c>
      <c r="E77" s="12" t="s">
        <v>561</v>
      </c>
      <c r="F77" s="51" t="s">
        <v>295</v>
      </c>
      <c r="G77" s="12"/>
      <c r="H77" s="13" t="s">
        <v>562</v>
      </c>
      <c r="I77" s="34">
        <v>5000000</v>
      </c>
      <c r="J77" s="34"/>
      <c r="K77" s="34">
        <v>0</v>
      </c>
      <c r="L77" s="44"/>
      <c r="M77" s="34"/>
      <c r="N77" s="34">
        <f t="shared" si="1"/>
        <v>5000000</v>
      </c>
      <c r="O77" s="10" t="s">
        <v>627</v>
      </c>
    </row>
    <row r="78" spans="1:15" ht="45" x14ac:dyDescent="0.25">
      <c r="A78" s="10">
        <v>73</v>
      </c>
      <c r="B78" s="12" t="s">
        <v>150</v>
      </c>
      <c r="C78" s="11" t="s">
        <v>1124</v>
      </c>
      <c r="D78" s="11" t="s">
        <v>701</v>
      </c>
      <c r="E78" s="12" t="s">
        <v>765</v>
      </c>
      <c r="F78" s="51" t="s">
        <v>290</v>
      </c>
      <c r="G78" s="12"/>
      <c r="H78" s="13" t="s">
        <v>556</v>
      </c>
      <c r="I78" s="43">
        <v>55000000</v>
      </c>
      <c r="J78" s="44"/>
      <c r="K78" s="34">
        <v>0</v>
      </c>
      <c r="L78" s="44">
        <v>65000000</v>
      </c>
      <c r="M78" s="44">
        <v>50000000</v>
      </c>
      <c r="N78" s="34">
        <f t="shared" si="1"/>
        <v>170000000</v>
      </c>
      <c r="O78" s="10" t="s">
        <v>627</v>
      </c>
    </row>
    <row r="79" spans="1:15" ht="60" customHeight="1" x14ac:dyDescent="0.25">
      <c r="A79" s="10">
        <v>74</v>
      </c>
      <c r="B79" s="12" t="s">
        <v>150</v>
      </c>
      <c r="C79" s="11" t="s">
        <v>1125</v>
      </c>
      <c r="D79" s="11" t="s">
        <v>156</v>
      </c>
      <c r="E79" s="12" t="s">
        <v>557</v>
      </c>
      <c r="F79" s="51" t="s">
        <v>294</v>
      </c>
      <c r="G79" s="12"/>
      <c r="H79" s="13" t="s">
        <v>558</v>
      </c>
      <c r="I79" s="33">
        <v>94000000</v>
      </c>
      <c r="J79" s="34"/>
      <c r="K79" s="34">
        <v>0</v>
      </c>
      <c r="L79" s="44">
        <v>65000000</v>
      </c>
      <c r="M79" s="34"/>
      <c r="N79" s="34">
        <f t="shared" si="1"/>
        <v>159000000</v>
      </c>
      <c r="O79" s="10" t="s">
        <v>627</v>
      </c>
    </row>
    <row r="80" spans="1:15" ht="45" customHeight="1" x14ac:dyDescent="0.25">
      <c r="A80" s="10">
        <v>75</v>
      </c>
      <c r="B80" s="12" t="s">
        <v>150</v>
      </c>
      <c r="C80" s="11" t="s">
        <v>1126</v>
      </c>
      <c r="D80" s="11" t="s">
        <v>780</v>
      </c>
      <c r="E80" s="12" t="s">
        <v>563</v>
      </c>
      <c r="F80" s="52" t="s">
        <v>916</v>
      </c>
      <c r="G80" s="13" t="s">
        <v>1034</v>
      </c>
      <c r="H80" s="13" t="s">
        <v>606</v>
      </c>
      <c r="I80" s="33">
        <v>5000000</v>
      </c>
      <c r="J80" s="34"/>
      <c r="K80" s="34">
        <v>0</v>
      </c>
      <c r="L80" s="44">
        <v>50000000</v>
      </c>
      <c r="M80" s="34"/>
      <c r="N80" s="34">
        <f t="shared" si="1"/>
        <v>55000000</v>
      </c>
      <c r="O80" s="10" t="s">
        <v>626</v>
      </c>
    </row>
    <row r="81" spans="1:15" ht="180" customHeight="1" x14ac:dyDescent="0.25">
      <c r="A81" s="10">
        <v>76</v>
      </c>
      <c r="B81" s="12" t="s">
        <v>150</v>
      </c>
      <c r="C81" s="11" t="s">
        <v>1127</v>
      </c>
      <c r="D81" s="11" t="s">
        <v>649</v>
      </c>
      <c r="E81" s="12" t="s">
        <v>680</v>
      </c>
      <c r="F81" s="51" t="s">
        <v>829</v>
      </c>
      <c r="G81" s="12"/>
      <c r="H81" s="13" t="s">
        <v>830</v>
      </c>
      <c r="I81" s="33">
        <v>5000000</v>
      </c>
      <c r="J81" s="34"/>
      <c r="K81" s="34">
        <v>0</v>
      </c>
      <c r="L81" s="44"/>
      <c r="M81" s="34"/>
      <c r="N81" s="34">
        <f t="shared" si="1"/>
        <v>5000000</v>
      </c>
      <c r="O81" s="10" t="s">
        <v>627</v>
      </c>
    </row>
    <row r="82" spans="1:15" ht="120" customHeight="1" x14ac:dyDescent="0.25">
      <c r="A82" s="10">
        <v>77</v>
      </c>
      <c r="B82" s="12" t="s">
        <v>150</v>
      </c>
      <c r="C82" s="11" t="s">
        <v>1128</v>
      </c>
      <c r="D82" s="11" t="s">
        <v>650</v>
      </c>
      <c r="E82" s="12" t="s">
        <v>973</v>
      </c>
      <c r="F82" s="52" t="s">
        <v>816</v>
      </c>
      <c r="G82" s="13"/>
      <c r="H82" s="13" t="s">
        <v>817</v>
      </c>
      <c r="I82" s="33">
        <v>5000000</v>
      </c>
      <c r="J82" s="34"/>
      <c r="K82" s="34">
        <v>0</v>
      </c>
      <c r="L82" s="44"/>
      <c r="M82" s="34"/>
      <c r="N82" s="34">
        <f t="shared" si="1"/>
        <v>5000000</v>
      </c>
      <c r="O82" s="10" t="s">
        <v>627</v>
      </c>
    </row>
    <row r="83" spans="1:15" ht="30" customHeight="1" x14ac:dyDescent="0.25">
      <c r="A83" s="10">
        <v>78</v>
      </c>
      <c r="B83" s="12" t="s">
        <v>150</v>
      </c>
      <c r="C83" s="11" t="s">
        <v>1129</v>
      </c>
      <c r="D83" s="11" t="s">
        <v>152</v>
      </c>
      <c r="E83" s="12" t="s">
        <v>974</v>
      </c>
      <c r="F83" s="51" t="s">
        <v>311</v>
      </c>
      <c r="G83" s="12"/>
      <c r="H83" s="13" t="s">
        <v>555</v>
      </c>
      <c r="I83" s="33">
        <v>5000000</v>
      </c>
      <c r="J83" s="34"/>
      <c r="K83" s="34">
        <v>0</v>
      </c>
      <c r="L83" s="44"/>
      <c r="M83" s="34"/>
      <c r="N83" s="34">
        <f t="shared" si="1"/>
        <v>5000000</v>
      </c>
      <c r="O83" s="10" t="s">
        <v>627</v>
      </c>
    </row>
    <row r="84" spans="1:15" ht="30" customHeight="1" x14ac:dyDescent="0.25">
      <c r="A84" s="10">
        <v>79</v>
      </c>
      <c r="B84" s="12" t="s">
        <v>150</v>
      </c>
      <c r="C84" s="11" t="s">
        <v>1130</v>
      </c>
      <c r="D84" s="11" t="s">
        <v>702</v>
      </c>
      <c r="E84" s="12" t="s">
        <v>975</v>
      </c>
      <c r="F84" s="51" t="s">
        <v>238</v>
      </c>
      <c r="G84" s="12"/>
      <c r="H84" s="13" t="s">
        <v>308</v>
      </c>
      <c r="I84" s="43">
        <v>5000000</v>
      </c>
      <c r="J84" s="44"/>
      <c r="K84" s="34">
        <v>0</v>
      </c>
      <c r="L84" s="44"/>
      <c r="M84" s="44"/>
      <c r="N84" s="34">
        <f t="shared" si="1"/>
        <v>5000000</v>
      </c>
      <c r="O84" s="10" t="s">
        <v>627</v>
      </c>
    </row>
    <row r="85" spans="1:15" ht="30" customHeight="1" x14ac:dyDescent="0.25">
      <c r="A85" s="10">
        <v>80</v>
      </c>
      <c r="B85" s="12" t="s">
        <v>150</v>
      </c>
      <c r="C85" s="11" t="s">
        <v>1131</v>
      </c>
      <c r="D85" s="11" t="s">
        <v>651</v>
      </c>
      <c r="E85" s="12" t="s">
        <v>559</v>
      </c>
      <c r="F85" s="51" t="s">
        <v>265</v>
      </c>
      <c r="G85" s="12"/>
      <c r="H85" s="13" t="s">
        <v>308</v>
      </c>
      <c r="I85" s="33">
        <v>80000000</v>
      </c>
      <c r="J85" s="34"/>
      <c r="K85" s="34">
        <v>0</v>
      </c>
      <c r="L85" s="44"/>
      <c r="M85" s="34"/>
      <c r="N85" s="34">
        <f t="shared" si="1"/>
        <v>80000000</v>
      </c>
      <c r="O85" s="10" t="s">
        <v>627</v>
      </c>
    </row>
    <row r="86" spans="1:15" ht="45" customHeight="1" x14ac:dyDescent="0.25">
      <c r="A86" s="10">
        <v>81</v>
      </c>
      <c r="B86" s="12" t="s">
        <v>150</v>
      </c>
      <c r="C86" s="11" t="s">
        <v>1132</v>
      </c>
      <c r="D86" s="11" t="s">
        <v>652</v>
      </c>
      <c r="E86" s="12" t="s">
        <v>560</v>
      </c>
      <c r="F86" s="51" t="s">
        <v>238</v>
      </c>
      <c r="G86" s="12"/>
      <c r="H86" s="13" t="s">
        <v>308</v>
      </c>
      <c r="I86" s="33">
        <v>5000000</v>
      </c>
      <c r="J86" s="34"/>
      <c r="K86" s="34">
        <v>0</v>
      </c>
      <c r="L86" s="44"/>
      <c r="M86" s="34"/>
      <c r="N86" s="34">
        <f t="shared" si="1"/>
        <v>5000000</v>
      </c>
      <c r="O86" s="10" t="s">
        <v>627</v>
      </c>
    </row>
    <row r="87" spans="1:15" ht="45" customHeight="1" x14ac:dyDescent="0.25">
      <c r="A87" s="10">
        <v>82</v>
      </c>
      <c r="B87" s="12" t="s">
        <v>150</v>
      </c>
      <c r="C87" s="11" t="s">
        <v>150</v>
      </c>
      <c r="D87" s="18" t="s">
        <v>779</v>
      </c>
      <c r="E87" s="12" t="s">
        <v>682</v>
      </c>
      <c r="F87" s="52" t="s">
        <v>917</v>
      </c>
      <c r="G87" s="13" t="s">
        <v>831</v>
      </c>
      <c r="H87" s="13" t="s">
        <v>699</v>
      </c>
      <c r="I87" s="33">
        <v>5000000</v>
      </c>
      <c r="J87" s="34"/>
      <c r="K87" s="34">
        <v>0</v>
      </c>
      <c r="L87" s="44"/>
      <c r="M87" s="34"/>
      <c r="N87" s="34">
        <f t="shared" si="1"/>
        <v>5000000</v>
      </c>
      <c r="O87" s="10" t="s">
        <v>625</v>
      </c>
    </row>
    <row r="88" spans="1:15" ht="45" customHeight="1" x14ac:dyDescent="0.25">
      <c r="A88" s="10">
        <v>83</v>
      </c>
      <c r="B88" s="12" t="s">
        <v>150</v>
      </c>
      <c r="C88" s="11" t="s">
        <v>1133</v>
      </c>
      <c r="D88" s="18" t="s">
        <v>654</v>
      </c>
      <c r="E88" s="12" t="s">
        <v>683</v>
      </c>
      <c r="F88" s="51" t="s">
        <v>833</v>
      </c>
      <c r="G88" s="12"/>
      <c r="H88" s="13" t="s">
        <v>832</v>
      </c>
      <c r="I88" s="43">
        <v>40000000</v>
      </c>
      <c r="J88" s="44"/>
      <c r="K88" s="34">
        <v>0</v>
      </c>
      <c r="L88" s="44"/>
      <c r="M88" s="44"/>
      <c r="N88" s="34">
        <f t="shared" si="1"/>
        <v>40000000</v>
      </c>
      <c r="O88" s="10" t="s">
        <v>627</v>
      </c>
    </row>
    <row r="89" spans="1:15" ht="45" customHeight="1" x14ac:dyDescent="0.25">
      <c r="A89" s="10">
        <v>84</v>
      </c>
      <c r="B89" s="12" t="s">
        <v>150</v>
      </c>
      <c r="C89" s="11" t="s">
        <v>1134</v>
      </c>
      <c r="D89" s="18" t="s">
        <v>781</v>
      </c>
      <c r="E89" s="12" t="s">
        <v>977</v>
      </c>
      <c r="F89" s="52" t="s">
        <v>908</v>
      </c>
      <c r="G89" s="13" t="s">
        <v>881</v>
      </c>
      <c r="H89" s="13" t="s">
        <v>856</v>
      </c>
      <c r="I89" s="43">
        <v>5000000</v>
      </c>
      <c r="J89" s="44"/>
      <c r="K89" s="34">
        <v>0</v>
      </c>
      <c r="L89" s="44"/>
      <c r="M89" s="44"/>
      <c r="N89" s="34">
        <f t="shared" si="1"/>
        <v>5000000</v>
      </c>
      <c r="O89" s="10" t="s">
        <v>627</v>
      </c>
    </row>
    <row r="90" spans="1:15" ht="30" customHeight="1" x14ac:dyDescent="0.25">
      <c r="A90" s="10">
        <v>85</v>
      </c>
      <c r="B90" s="12" t="s">
        <v>150</v>
      </c>
      <c r="C90" s="11" t="s">
        <v>1135</v>
      </c>
      <c r="D90" s="18" t="s">
        <v>656</v>
      </c>
      <c r="E90" s="12" t="s">
        <v>978</v>
      </c>
      <c r="F90" s="51" t="s">
        <v>827</v>
      </c>
      <c r="G90" s="12"/>
      <c r="H90" s="13" t="s">
        <v>828</v>
      </c>
      <c r="I90" s="43">
        <v>50000000</v>
      </c>
      <c r="J90" s="44"/>
      <c r="K90" s="34">
        <v>0</v>
      </c>
      <c r="L90" s="44"/>
      <c r="M90" s="44"/>
      <c r="N90" s="34">
        <f t="shared" si="1"/>
        <v>50000000</v>
      </c>
      <c r="O90" s="10" t="s">
        <v>627</v>
      </c>
    </row>
    <row r="91" spans="1:15" ht="30" customHeight="1" x14ac:dyDescent="0.25">
      <c r="A91" s="10">
        <v>86</v>
      </c>
      <c r="B91" s="12" t="s">
        <v>150</v>
      </c>
      <c r="C91" s="11" t="s">
        <v>1136</v>
      </c>
      <c r="D91" s="18" t="s">
        <v>657</v>
      </c>
      <c r="E91" s="12" t="s">
        <v>979</v>
      </c>
      <c r="F91" s="51" t="s">
        <v>827</v>
      </c>
      <c r="G91" s="12"/>
      <c r="H91" s="13" t="s">
        <v>828</v>
      </c>
      <c r="I91" s="43">
        <v>0</v>
      </c>
      <c r="J91" s="44"/>
      <c r="K91" s="34">
        <v>0</v>
      </c>
      <c r="L91" s="44"/>
      <c r="M91" s="44"/>
      <c r="N91" s="34">
        <f t="shared" si="1"/>
        <v>0</v>
      </c>
      <c r="O91" s="10" t="s">
        <v>627</v>
      </c>
    </row>
    <row r="92" spans="1:15" ht="195" customHeight="1" x14ac:dyDescent="0.25">
      <c r="A92" s="10">
        <v>87</v>
      </c>
      <c r="B92" s="12" t="s">
        <v>180</v>
      </c>
      <c r="C92" s="11" t="s">
        <v>1137</v>
      </c>
      <c r="D92" s="11" t="s">
        <v>1039</v>
      </c>
      <c r="E92" s="12" t="s">
        <v>590</v>
      </c>
      <c r="F92" s="51" t="s">
        <v>249</v>
      </c>
      <c r="G92" s="12"/>
      <c r="H92" s="13" t="s">
        <v>591</v>
      </c>
      <c r="I92" s="34">
        <v>10000000</v>
      </c>
      <c r="J92" s="34">
        <v>71000000</v>
      </c>
      <c r="K92" s="34">
        <v>50000000</v>
      </c>
      <c r="L92" s="44">
        <v>130000000</v>
      </c>
      <c r="M92" s="34"/>
      <c r="N92" s="34">
        <f t="shared" si="1"/>
        <v>261000000</v>
      </c>
      <c r="O92" s="10" t="s">
        <v>627</v>
      </c>
    </row>
    <row r="93" spans="1:15" ht="90" customHeight="1" x14ac:dyDescent="0.25">
      <c r="A93" s="10">
        <v>88</v>
      </c>
      <c r="B93" s="12" t="s">
        <v>180</v>
      </c>
      <c r="C93" s="11" t="s">
        <v>1138</v>
      </c>
      <c r="D93" s="11" t="s">
        <v>194</v>
      </c>
      <c r="E93" s="12" t="s">
        <v>592</v>
      </c>
      <c r="F93" s="51" t="s">
        <v>248</v>
      </c>
      <c r="G93" s="12"/>
      <c r="H93" s="13" t="s">
        <v>593</v>
      </c>
      <c r="I93" s="33">
        <v>160000000</v>
      </c>
      <c r="J93" s="34">
        <v>0</v>
      </c>
      <c r="K93" s="34">
        <v>0</v>
      </c>
      <c r="L93" s="34">
        <v>0</v>
      </c>
      <c r="M93" s="34">
        <v>50000000</v>
      </c>
      <c r="N93" s="34">
        <f t="shared" si="1"/>
        <v>210000000</v>
      </c>
      <c r="O93" s="10" t="s">
        <v>627</v>
      </c>
    </row>
    <row r="94" spans="1:15" ht="75" customHeight="1" x14ac:dyDescent="0.25">
      <c r="A94" s="10">
        <v>89</v>
      </c>
      <c r="B94" s="12" t="s">
        <v>180</v>
      </c>
      <c r="C94" s="11" t="s">
        <v>1139</v>
      </c>
      <c r="D94" s="11" t="s">
        <v>786</v>
      </c>
      <c r="E94" s="12" t="s">
        <v>578</v>
      </c>
      <c r="F94" s="52" t="s">
        <v>918</v>
      </c>
      <c r="G94" s="13" t="s">
        <v>860</v>
      </c>
      <c r="H94" s="13" t="s">
        <v>579</v>
      </c>
      <c r="I94" s="34">
        <v>50000000</v>
      </c>
      <c r="J94" s="34">
        <v>0</v>
      </c>
      <c r="K94" s="34">
        <v>0</v>
      </c>
      <c r="L94" s="44">
        <v>90000000</v>
      </c>
      <c r="M94" s="34">
        <v>0</v>
      </c>
      <c r="N94" s="34">
        <f t="shared" si="1"/>
        <v>140000000</v>
      </c>
      <c r="O94" s="10" t="s">
        <v>626</v>
      </c>
    </row>
    <row r="95" spans="1:15" ht="45" customHeight="1" x14ac:dyDescent="0.25">
      <c r="A95" s="10">
        <v>90</v>
      </c>
      <c r="B95" s="12" t="s">
        <v>180</v>
      </c>
      <c r="C95" s="11" t="s">
        <v>1140</v>
      </c>
      <c r="D95" s="11" t="s">
        <v>784</v>
      </c>
      <c r="E95" s="12" t="s">
        <v>982</v>
      </c>
      <c r="F95" s="52" t="s">
        <v>919</v>
      </c>
      <c r="G95" s="13" t="s">
        <v>834</v>
      </c>
      <c r="H95" s="13" t="s">
        <v>583</v>
      </c>
      <c r="I95" s="33">
        <v>10000000</v>
      </c>
      <c r="J95" s="34">
        <v>0</v>
      </c>
      <c r="K95" s="34">
        <v>0</v>
      </c>
      <c r="L95" s="34">
        <v>0</v>
      </c>
      <c r="M95" s="34">
        <v>0</v>
      </c>
      <c r="N95" s="34">
        <f t="shared" si="1"/>
        <v>10000000</v>
      </c>
      <c r="O95" s="10" t="s">
        <v>627</v>
      </c>
    </row>
    <row r="96" spans="1:15" ht="45" customHeight="1" x14ac:dyDescent="0.25">
      <c r="A96" s="10">
        <v>91</v>
      </c>
      <c r="B96" s="12" t="s">
        <v>180</v>
      </c>
      <c r="C96" s="11" t="s">
        <v>1141</v>
      </c>
      <c r="D96" s="11" t="s">
        <v>785</v>
      </c>
      <c r="E96" s="12" t="s">
        <v>981</v>
      </c>
      <c r="F96" s="52" t="s">
        <v>920</v>
      </c>
      <c r="G96" s="13" t="s">
        <v>839</v>
      </c>
      <c r="H96" s="13" t="s">
        <v>585</v>
      </c>
      <c r="I96" s="44">
        <v>35000000</v>
      </c>
      <c r="J96" s="34">
        <v>0</v>
      </c>
      <c r="K96" s="34">
        <v>0</v>
      </c>
      <c r="L96" s="44">
        <v>90000000</v>
      </c>
      <c r="M96" s="34"/>
      <c r="N96" s="34">
        <f t="shared" si="1"/>
        <v>125000000</v>
      </c>
      <c r="O96" s="10" t="s">
        <v>627</v>
      </c>
    </row>
    <row r="97" spans="1:15" ht="60" customHeight="1" x14ac:dyDescent="0.25">
      <c r="A97" s="10">
        <v>92</v>
      </c>
      <c r="B97" s="12" t="s">
        <v>180</v>
      </c>
      <c r="C97" s="11" t="s">
        <v>1142</v>
      </c>
      <c r="D97" s="11" t="s">
        <v>782</v>
      </c>
      <c r="E97" s="12" t="s">
        <v>980</v>
      </c>
      <c r="F97" s="51" t="s">
        <v>841</v>
      </c>
      <c r="G97" s="12" t="s">
        <v>835</v>
      </c>
      <c r="H97" s="13" t="s">
        <v>587</v>
      </c>
      <c r="I97" s="33">
        <v>282000000</v>
      </c>
      <c r="J97" s="34">
        <v>0</v>
      </c>
      <c r="K97" s="34">
        <v>0</v>
      </c>
      <c r="L97" s="44">
        <v>75000000</v>
      </c>
      <c r="M97" s="34">
        <v>0</v>
      </c>
      <c r="N97" s="34">
        <f t="shared" si="1"/>
        <v>357000000</v>
      </c>
      <c r="O97" s="10" t="s">
        <v>626</v>
      </c>
    </row>
    <row r="98" spans="1:15" ht="60" customHeight="1" x14ac:dyDescent="0.25">
      <c r="A98" s="10">
        <v>93</v>
      </c>
      <c r="B98" s="12" t="s">
        <v>180</v>
      </c>
      <c r="C98" s="11" t="s">
        <v>1143</v>
      </c>
      <c r="D98" s="11" t="s">
        <v>787</v>
      </c>
      <c r="E98" s="12" t="s">
        <v>588</v>
      </c>
      <c r="F98" s="52" t="s">
        <v>918</v>
      </c>
      <c r="G98" s="13" t="s">
        <v>880</v>
      </c>
      <c r="H98" s="13" t="s">
        <v>589</v>
      </c>
      <c r="I98" s="34">
        <v>10000000</v>
      </c>
      <c r="J98" s="34">
        <v>0</v>
      </c>
      <c r="K98" s="34">
        <v>0</v>
      </c>
      <c r="L98" s="34">
        <v>0</v>
      </c>
      <c r="M98" s="34">
        <v>0</v>
      </c>
      <c r="N98" s="34">
        <f t="shared" si="1"/>
        <v>10000000</v>
      </c>
      <c r="O98" s="10" t="s">
        <v>627</v>
      </c>
    </row>
    <row r="99" spans="1:15" ht="75" customHeight="1" x14ac:dyDescent="0.25">
      <c r="A99" s="10">
        <v>94</v>
      </c>
      <c r="B99" s="12" t="s">
        <v>180</v>
      </c>
      <c r="C99" s="11" t="s">
        <v>1144</v>
      </c>
      <c r="D99" s="11" t="s">
        <v>115</v>
      </c>
      <c r="E99" s="12" t="s">
        <v>1028</v>
      </c>
      <c r="F99" s="51" t="s">
        <v>280</v>
      </c>
      <c r="G99" s="12"/>
      <c r="H99" s="13" t="s">
        <v>581</v>
      </c>
      <c r="I99" s="34">
        <v>10000000</v>
      </c>
      <c r="J99" s="34">
        <v>0</v>
      </c>
      <c r="K99" s="34">
        <v>0</v>
      </c>
      <c r="L99" s="34">
        <v>0</v>
      </c>
      <c r="M99" s="34">
        <v>0</v>
      </c>
      <c r="N99" s="34">
        <f t="shared" si="1"/>
        <v>10000000</v>
      </c>
      <c r="O99" s="10" t="s">
        <v>627</v>
      </c>
    </row>
    <row r="100" spans="1:15" ht="45" customHeight="1" x14ac:dyDescent="0.25">
      <c r="A100" s="10">
        <v>95</v>
      </c>
      <c r="B100" s="12" t="s">
        <v>180</v>
      </c>
      <c r="C100" s="11" t="s">
        <v>180</v>
      </c>
      <c r="D100" s="11" t="s">
        <v>783</v>
      </c>
      <c r="E100" s="12" t="s">
        <v>377</v>
      </c>
      <c r="F100" s="52" t="s">
        <v>921</v>
      </c>
      <c r="G100" s="13" t="s">
        <v>861</v>
      </c>
      <c r="H100" s="13" t="s">
        <v>700</v>
      </c>
      <c r="I100" s="33">
        <v>10000000</v>
      </c>
      <c r="J100" s="34">
        <v>0</v>
      </c>
      <c r="K100" s="34">
        <v>0</v>
      </c>
      <c r="L100" s="34">
        <v>0</v>
      </c>
      <c r="M100" s="34"/>
      <c r="N100" s="34">
        <f t="shared" si="1"/>
        <v>10000000</v>
      </c>
      <c r="O100" s="10" t="s">
        <v>626</v>
      </c>
    </row>
    <row r="101" spans="1:15" ht="60" customHeight="1" x14ac:dyDescent="0.25">
      <c r="A101" s="10">
        <v>96</v>
      </c>
      <c r="B101" s="12" t="s">
        <v>195</v>
      </c>
      <c r="C101" s="11" t="s">
        <v>1098</v>
      </c>
      <c r="D101" s="11" t="s">
        <v>201</v>
      </c>
      <c r="E101" s="12" t="s">
        <v>598</v>
      </c>
      <c r="F101" s="51" t="s">
        <v>217</v>
      </c>
      <c r="G101" s="12"/>
      <c r="H101" s="13" t="s">
        <v>599</v>
      </c>
      <c r="I101" s="33">
        <v>150000000</v>
      </c>
      <c r="J101" s="34">
        <v>0</v>
      </c>
      <c r="K101" s="34">
        <v>0</v>
      </c>
      <c r="L101" s="34">
        <v>0</v>
      </c>
      <c r="M101" s="34">
        <v>50000000</v>
      </c>
      <c r="N101" s="34">
        <f t="shared" si="1"/>
        <v>200000000</v>
      </c>
      <c r="O101" s="10" t="s">
        <v>627</v>
      </c>
    </row>
    <row r="102" spans="1:15" ht="60" customHeight="1" x14ac:dyDescent="0.25">
      <c r="A102" s="10">
        <v>97</v>
      </c>
      <c r="B102" s="12" t="s">
        <v>195</v>
      </c>
      <c r="C102" s="11" t="s">
        <v>195</v>
      </c>
      <c r="D102" s="11" t="s">
        <v>197</v>
      </c>
      <c r="E102" s="12" t="s">
        <v>983</v>
      </c>
      <c r="F102" s="51" t="s">
        <v>217</v>
      </c>
      <c r="G102" s="12"/>
      <c r="H102" s="13" t="s">
        <v>595</v>
      </c>
      <c r="I102" s="33">
        <v>225000000</v>
      </c>
      <c r="J102" s="34">
        <v>0</v>
      </c>
      <c r="K102" s="34">
        <v>0</v>
      </c>
      <c r="L102" s="34">
        <v>0</v>
      </c>
      <c r="M102" s="34">
        <v>0</v>
      </c>
      <c r="N102" s="34">
        <f t="shared" si="1"/>
        <v>225000000</v>
      </c>
      <c r="O102" s="10" t="s">
        <v>627</v>
      </c>
    </row>
    <row r="103" spans="1:15" ht="45" customHeight="1" x14ac:dyDescent="0.25">
      <c r="A103" s="10">
        <v>98</v>
      </c>
      <c r="B103" s="12" t="s">
        <v>195</v>
      </c>
      <c r="C103" s="11" t="s">
        <v>1145</v>
      </c>
      <c r="D103" s="11" t="s">
        <v>199</v>
      </c>
      <c r="E103" s="12" t="s">
        <v>984</v>
      </c>
      <c r="F103" s="51" t="s">
        <v>302</v>
      </c>
      <c r="G103" s="12"/>
      <c r="H103" s="13" t="s">
        <v>308</v>
      </c>
      <c r="I103" s="34">
        <v>10000000</v>
      </c>
      <c r="J103" s="34">
        <v>0</v>
      </c>
      <c r="K103" s="34">
        <v>0</v>
      </c>
      <c r="L103" s="34">
        <v>0</v>
      </c>
      <c r="M103" s="34">
        <v>0</v>
      </c>
      <c r="N103" s="34">
        <f t="shared" si="1"/>
        <v>10000000</v>
      </c>
      <c r="O103" s="10" t="s">
        <v>627</v>
      </c>
    </row>
    <row r="104" spans="1:15" ht="45" customHeight="1" x14ac:dyDescent="0.25">
      <c r="A104" s="10">
        <v>99</v>
      </c>
      <c r="B104" s="12" t="s">
        <v>195</v>
      </c>
      <c r="C104" s="11" t="s">
        <v>1146</v>
      </c>
      <c r="D104" s="11" t="s">
        <v>102</v>
      </c>
      <c r="E104" s="12" t="s">
        <v>985</v>
      </c>
      <c r="F104" s="51" t="s">
        <v>303</v>
      </c>
      <c r="G104" s="12"/>
      <c r="H104" s="13" t="s">
        <v>449</v>
      </c>
      <c r="I104" s="33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f t="shared" si="1"/>
        <v>0</v>
      </c>
      <c r="O104" s="10" t="s">
        <v>627</v>
      </c>
    </row>
    <row r="105" spans="1:15" ht="60" customHeight="1" x14ac:dyDescent="0.25">
      <c r="A105" s="10">
        <v>100</v>
      </c>
      <c r="B105" s="12" t="s">
        <v>195</v>
      </c>
      <c r="C105" s="11" t="s">
        <v>1147</v>
      </c>
      <c r="D105" s="11" t="s">
        <v>1042</v>
      </c>
      <c r="E105" s="12" t="s">
        <v>986</v>
      </c>
      <c r="F105" s="52" t="s">
        <v>922</v>
      </c>
      <c r="G105" s="13" t="s">
        <v>879</v>
      </c>
      <c r="H105" s="13" t="s">
        <v>601</v>
      </c>
      <c r="I105" s="33">
        <v>75000000</v>
      </c>
      <c r="J105" s="34">
        <v>0</v>
      </c>
      <c r="K105" s="34">
        <v>0</v>
      </c>
      <c r="L105" s="34">
        <v>0</v>
      </c>
      <c r="M105" s="34">
        <v>0</v>
      </c>
      <c r="N105" s="34">
        <f t="shared" si="1"/>
        <v>75000000</v>
      </c>
      <c r="O105" s="10" t="s">
        <v>627</v>
      </c>
    </row>
    <row r="106" spans="1:15" ht="45" customHeight="1" x14ac:dyDescent="0.25">
      <c r="A106" s="10">
        <v>101</v>
      </c>
      <c r="B106" s="12" t="s">
        <v>195</v>
      </c>
      <c r="C106" s="11" t="s">
        <v>1148</v>
      </c>
      <c r="D106" s="11" t="s">
        <v>788</v>
      </c>
      <c r="E106" s="12" t="s">
        <v>987</v>
      </c>
      <c r="F106" s="51" t="s">
        <v>305</v>
      </c>
      <c r="G106" s="12" t="s">
        <v>940</v>
      </c>
      <c r="H106" s="13" t="s">
        <v>308</v>
      </c>
      <c r="I106" s="33">
        <v>175000000</v>
      </c>
      <c r="J106" s="34">
        <v>0</v>
      </c>
      <c r="K106" s="34">
        <v>0</v>
      </c>
      <c r="L106" s="34">
        <v>0</v>
      </c>
      <c r="M106" s="34">
        <v>0</v>
      </c>
      <c r="N106" s="34">
        <f t="shared" si="1"/>
        <v>175000000</v>
      </c>
      <c r="O106" s="10" t="s">
        <v>627</v>
      </c>
    </row>
    <row r="107" spans="1:15" ht="60" x14ac:dyDescent="0.25">
      <c r="A107" s="10">
        <v>102</v>
      </c>
      <c r="B107" s="12" t="s">
        <v>195</v>
      </c>
      <c r="C107" s="11" t="s">
        <v>1149</v>
      </c>
      <c r="D107" s="11" t="s">
        <v>789</v>
      </c>
      <c r="E107" s="12" t="s">
        <v>988</v>
      </c>
      <c r="F107" s="52" t="s">
        <v>923</v>
      </c>
      <c r="G107" s="13" t="s">
        <v>878</v>
      </c>
      <c r="H107" s="13" t="s">
        <v>604</v>
      </c>
      <c r="I107" s="33">
        <v>50000000</v>
      </c>
      <c r="J107" s="34">
        <v>0</v>
      </c>
      <c r="K107" s="34">
        <v>0</v>
      </c>
      <c r="L107" s="34">
        <v>0</v>
      </c>
      <c r="M107" s="34">
        <v>0</v>
      </c>
      <c r="N107" s="34">
        <f t="shared" si="1"/>
        <v>50000000</v>
      </c>
      <c r="O107" s="10" t="s">
        <v>627</v>
      </c>
    </row>
    <row r="108" spans="1:15" ht="60" customHeight="1" x14ac:dyDescent="0.25">
      <c r="A108" s="10">
        <v>103</v>
      </c>
      <c r="B108" s="12" t="s">
        <v>160</v>
      </c>
      <c r="C108" s="11" t="s">
        <v>160</v>
      </c>
      <c r="D108" s="11" t="s">
        <v>791</v>
      </c>
      <c r="E108" s="12" t="s">
        <v>989</v>
      </c>
      <c r="F108" s="52" t="s">
        <v>924</v>
      </c>
      <c r="G108" s="13" t="s">
        <v>870</v>
      </c>
      <c r="H108" s="13" t="s">
        <v>565</v>
      </c>
      <c r="I108" s="33">
        <v>59000000</v>
      </c>
      <c r="J108" s="34"/>
      <c r="K108" s="34">
        <v>0</v>
      </c>
      <c r="L108" s="44">
        <v>65000000</v>
      </c>
      <c r="M108" s="34">
        <v>50000000</v>
      </c>
      <c r="N108" s="34">
        <f t="shared" ref="N108:N157" si="2">SUM(I108:M108)</f>
        <v>174000000</v>
      </c>
      <c r="O108" s="10" t="s">
        <v>626</v>
      </c>
    </row>
    <row r="109" spans="1:15" ht="75" customHeight="1" x14ac:dyDescent="0.25">
      <c r="A109" s="10">
        <v>104</v>
      </c>
      <c r="B109" s="12" t="s">
        <v>160</v>
      </c>
      <c r="C109" s="11" t="s">
        <v>1150</v>
      </c>
      <c r="D109" s="11" t="s">
        <v>164</v>
      </c>
      <c r="E109" s="12" t="s">
        <v>990</v>
      </c>
      <c r="F109" s="51" t="s">
        <v>297</v>
      </c>
      <c r="G109" s="12"/>
      <c r="H109" s="13" t="s">
        <v>567</v>
      </c>
      <c r="I109" s="33">
        <v>0</v>
      </c>
      <c r="J109" s="34"/>
      <c r="K109" s="34">
        <v>0</v>
      </c>
      <c r="L109" s="44">
        <v>65000000</v>
      </c>
      <c r="M109" s="34"/>
      <c r="N109" s="34">
        <f t="shared" si="2"/>
        <v>65000000</v>
      </c>
      <c r="O109" s="10" t="s">
        <v>627</v>
      </c>
    </row>
    <row r="110" spans="1:15" ht="60" customHeight="1" x14ac:dyDescent="0.25">
      <c r="A110" s="10">
        <v>105</v>
      </c>
      <c r="B110" s="12" t="s">
        <v>160</v>
      </c>
      <c r="C110" s="11" t="s">
        <v>1151</v>
      </c>
      <c r="D110" s="11" t="s">
        <v>174</v>
      </c>
      <c r="E110" s="12" t="s">
        <v>991</v>
      </c>
      <c r="F110" s="51" t="s">
        <v>175</v>
      </c>
      <c r="G110" s="12"/>
      <c r="H110" s="13" t="s">
        <v>574</v>
      </c>
      <c r="I110" s="33">
        <v>200000000</v>
      </c>
      <c r="J110" s="34"/>
      <c r="K110" s="34">
        <v>0</v>
      </c>
      <c r="L110" s="43">
        <v>90000000</v>
      </c>
      <c r="M110" s="34">
        <v>50000000</v>
      </c>
      <c r="N110" s="34">
        <f t="shared" si="2"/>
        <v>340000000</v>
      </c>
      <c r="O110" s="10" t="s">
        <v>627</v>
      </c>
    </row>
    <row r="111" spans="1:15" ht="90" customHeight="1" x14ac:dyDescent="0.25">
      <c r="A111" s="10">
        <v>106</v>
      </c>
      <c r="B111" s="12" t="s">
        <v>160</v>
      </c>
      <c r="C111" s="11" t="s">
        <v>1152</v>
      </c>
      <c r="D111" s="11" t="s">
        <v>790</v>
      </c>
      <c r="E111" s="12" t="s">
        <v>992</v>
      </c>
      <c r="F111" s="52" t="s">
        <v>925</v>
      </c>
      <c r="G111" s="13" t="s">
        <v>871</v>
      </c>
      <c r="H111" s="13" t="s">
        <v>576</v>
      </c>
      <c r="I111" s="33">
        <v>50000000</v>
      </c>
      <c r="J111" s="34"/>
      <c r="K111" s="34">
        <v>0</v>
      </c>
      <c r="L111" s="44"/>
      <c r="M111" s="33">
        <v>50000000</v>
      </c>
      <c r="N111" s="34">
        <f t="shared" si="2"/>
        <v>100000000</v>
      </c>
      <c r="O111" s="10" t="s">
        <v>627</v>
      </c>
    </row>
    <row r="112" spans="1:15" ht="45" customHeight="1" x14ac:dyDescent="0.25">
      <c r="A112" s="10">
        <v>107</v>
      </c>
      <c r="B112" s="12" t="s">
        <v>160</v>
      </c>
      <c r="C112" s="11" t="s">
        <v>1072</v>
      </c>
      <c r="D112" s="11" t="s">
        <v>165</v>
      </c>
      <c r="E112" s="12" t="s">
        <v>993</v>
      </c>
      <c r="F112" s="51" t="s">
        <v>238</v>
      </c>
      <c r="G112" s="12"/>
      <c r="H112" s="13" t="s">
        <v>569</v>
      </c>
      <c r="I112" s="33">
        <v>350000000</v>
      </c>
      <c r="J112" s="34"/>
      <c r="K112" s="34">
        <v>0</v>
      </c>
      <c r="L112" s="44"/>
      <c r="M112" s="34"/>
      <c r="N112" s="34">
        <f t="shared" si="2"/>
        <v>350000000</v>
      </c>
      <c r="O112" s="10" t="s">
        <v>627</v>
      </c>
    </row>
    <row r="113" spans="1:15" ht="30" customHeight="1" x14ac:dyDescent="0.25">
      <c r="A113" s="10">
        <v>108</v>
      </c>
      <c r="B113" s="12" t="s">
        <v>160</v>
      </c>
      <c r="C113" s="11" t="s">
        <v>1153</v>
      </c>
      <c r="D113" s="11" t="s">
        <v>167</v>
      </c>
      <c r="E113" s="12" t="s">
        <v>994</v>
      </c>
      <c r="F113" s="51" t="s">
        <v>298</v>
      </c>
      <c r="G113" s="12"/>
      <c r="H113" s="13" t="s">
        <v>308</v>
      </c>
      <c r="I113" s="33">
        <v>0</v>
      </c>
      <c r="J113" s="34"/>
      <c r="K113" s="34">
        <v>0</v>
      </c>
      <c r="L113" s="44"/>
      <c r="M113" s="34"/>
      <c r="N113" s="34">
        <f t="shared" si="2"/>
        <v>0</v>
      </c>
      <c r="O113" s="10" t="s">
        <v>625</v>
      </c>
    </row>
    <row r="114" spans="1:15" ht="75" customHeight="1" x14ac:dyDescent="0.25">
      <c r="A114" s="10">
        <v>109</v>
      </c>
      <c r="B114" s="12" t="s">
        <v>160</v>
      </c>
      <c r="C114" s="11" t="s">
        <v>1154</v>
      </c>
      <c r="D114" s="11" t="s">
        <v>169</v>
      </c>
      <c r="E114" s="12" t="s">
        <v>995</v>
      </c>
      <c r="F114" s="51" t="s">
        <v>299</v>
      </c>
      <c r="G114" s="12"/>
      <c r="H114" s="13" t="s">
        <v>543</v>
      </c>
      <c r="I114" s="33">
        <v>200000000</v>
      </c>
      <c r="J114" s="34"/>
      <c r="K114" s="34">
        <v>0</v>
      </c>
      <c r="L114" s="44">
        <v>65000000</v>
      </c>
      <c r="M114" s="34"/>
      <c r="N114" s="34">
        <f t="shared" si="2"/>
        <v>265000000</v>
      </c>
      <c r="O114" s="10" t="s">
        <v>627</v>
      </c>
    </row>
    <row r="115" spans="1:15" ht="30" customHeight="1" x14ac:dyDescent="0.25">
      <c r="A115" s="10">
        <v>110</v>
      </c>
      <c r="B115" s="12" t="s">
        <v>160</v>
      </c>
      <c r="C115" s="11" t="s">
        <v>1155</v>
      </c>
      <c r="D115" s="11" t="s">
        <v>171</v>
      </c>
      <c r="E115" s="12" t="s">
        <v>996</v>
      </c>
      <c r="F115" s="51" t="s">
        <v>172</v>
      </c>
      <c r="G115" s="12"/>
      <c r="H115" s="13" t="s">
        <v>308</v>
      </c>
      <c r="I115" s="33">
        <v>0</v>
      </c>
      <c r="J115" s="34"/>
      <c r="K115" s="34">
        <v>0</v>
      </c>
      <c r="L115" s="44"/>
      <c r="M115" s="34"/>
      <c r="N115" s="34">
        <f t="shared" si="2"/>
        <v>0</v>
      </c>
      <c r="O115" s="10" t="s">
        <v>627</v>
      </c>
    </row>
    <row r="116" spans="1:15" ht="60" customHeight="1" x14ac:dyDescent="0.25">
      <c r="A116" s="10">
        <v>111</v>
      </c>
      <c r="B116" s="12" t="s">
        <v>160</v>
      </c>
      <c r="C116" s="11" t="s">
        <v>1156</v>
      </c>
      <c r="D116" s="11" t="s">
        <v>179</v>
      </c>
      <c r="E116" s="12" t="s">
        <v>997</v>
      </c>
      <c r="F116" s="51" t="s">
        <v>307</v>
      </c>
      <c r="G116" s="12"/>
      <c r="H116" s="13" t="s">
        <v>577</v>
      </c>
      <c r="I116" s="33">
        <v>5000000</v>
      </c>
      <c r="J116" s="34"/>
      <c r="K116" s="34">
        <v>0</v>
      </c>
      <c r="L116" s="44"/>
      <c r="M116" s="34"/>
      <c r="N116" s="34">
        <f t="shared" si="2"/>
        <v>5000000</v>
      </c>
      <c r="O116" s="10" t="s">
        <v>627</v>
      </c>
    </row>
    <row r="117" spans="1:15" ht="45" customHeight="1" x14ac:dyDescent="0.25">
      <c r="A117" s="10">
        <v>112</v>
      </c>
      <c r="B117" s="12" t="s">
        <v>160</v>
      </c>
      <c r="C117" s="11" t="s">
        <v>1157</v>
      </c>
      <c r="D117" s="18" t="s">
        <v>658</v>
      </c>
      <c r="E117" s="12" t="s">
        <v>688</v>
      </c>
      <c r="F117" s="52" t="s">
        <v>815</v>
      </c>
      <c r="G117" s="13"/>
      <c r="H117" s="13" t="s">
        <v>832</v>
      </c>
      <c r="I117" s="43">
        <v>0</v>
      </c>
      <c r="J117" s="44"/>
      <c r="K117" s="34">
        <v>0</v>
      </c>
      <c r="L117" s="44"/>
      <c r="M117" s="44"/>
      <c r="N117" s="34">
        <f t="shared" si="2"/>
        <v>0</v>
      </c>
      <c r="O117" s="10" t="s">
        <v>627</v>
      </c>
    </row>
    <row r="118" spans="1:15" ht="75" customHeight="1" x14ac:dyDescent="0.25">
      <c r="A118" s="10">
        <v>113</v>
      </c>
      <c r="B118" s="12" t="s">
        <v>35</v>
      </c>
      <c r="C118" s="11" t="s">
        <v>1158</v>
      </c>
      <c r="D118" s="11" t="s">
        <v>37</v>
      </c>
      <c r="E118" s="12" t="s">
        <v>766</v>
      </c>
      <c r="F118" s="52" t="s">
        <v>926</v>
      </c>
      <c r="G118" s="13"/>
      <c r="H118" s="13" t="s">
        <v>617</v>
      </c>
      <c r="I118" s="34">
        <v>55000000</v>
      </c>
      <c r="J118" s="34">
        <v>0</v>
      </c>
      <c r="K118" s="34">
        <v>0</v>
      </c>
      <c r="L118" s="44">
        <v>65000000</v>
      </c>
      <c r="M118" s="34">
        <v>50000000</v>
      </c>
      <c r="N118" s="34">
        <f t="shared" si="2"/>
        <v>170000000</v>
      </c>
      <c r="O118" s="10" t="s">
        <v>627</v>
      </c>
    </row>
    <row r="119" spans="1:15" ht="75" x14ac:dyDescent="0.25">
      <c r="A119" s="10">
        <v>114</v>
      </c>
      <c r="B119" s="12" t="s">
        <v>35</v>
      </c>
      <c r="C119" s="11" t="s">
        <v>1159</v>
      </c>
      <c r="D119" s="11" t="s">
        <v>792</v>
      </c>
      <c r="E119" s="12" t="s">
        <v>1037</v>
      </c>
      <c r="F119" s="52" t="s">
        <v>1038</v>
      </c>
      <c r="G119" s="13" t="s">
        <v>862</v>
      </c>
      <c r="H119" s="13" t="s">
        <v>451</v>
      </c>
      <c r="I119" s="33">
        <v>95000000</v>
      </c>
      <c r="J119" s="33">
        <v>250000000</v>
      </c>
      <c r="K119" s="34">
        <v>0</v>
      </c>
      <c r="L119" s="44">
        <v>90000000</v>
      </c>
      <c r="M119" s="34">
        <v>50000000</v>
      </c>
      <c r="N119" s="34">
        <f t="shared" si="2"/>
        <v>485000000</v>
      </c>
      <c r="O119" s="10" t="s">
        <v>626</v>
      </c>
    </row>
    <row r="120" spans="1:15" ht="60" customHeight="1" x14ac:dyDescent="0.25">
      <c r="A120" s="10">
        <v>115</v>
      </c>
      <c r="B120" s="12" t="s">
        <v>35</v>
      </c>
      <c r="C120" s="11" t="s">
        <v>1160</v>
      </c>
      <c r="D120" s="11" t="s">
        <v>801</v>
      </c>
      <c r="E120" s="12" t="s">
        <v>998</v>
      </c>
      <c r="F120" s="51" t="s">
        <v>258</v>
      </c>
      <c r="G120" s="12" t="s">
        <v>894</v>
      </c>
      <c r="H120" s="13" t="s">
        <v>445</v>
      </c>
      <c r="I120" s="33">
        <v>5000000</v>
      </c>
      <c r="J120" s="34">
        <v>0</v>
      </c>
      <c r="K120" s="34">
        <v>0</v>
      </c>
      <c r="L120" s="34">
        <v>0</v>
      </c>
      <c r="M120" s="34">
        <v>0</v>
      </c>
      <c r="N120" s="34">
        <f t="shared" si="2"/>
        <v>5000000</v>
      </c>
      <c r="O120" s="10" t="s">
        <v>625</v>
      </c>
    </row>
    <row r="121" spans="1:15" ht="75" customHeight="1" x14ac:dyDescent="0.25">
      <c r="A121" s="10">
        <v>116</v>
      </c>
      <c r="B121" s="12" t="s">
        <v>35</v>
      </c>
      <c r="C121" s="11" t="s">
        <v>1161</v>
      </c>
      <c r="D121" s="11" t="s">
        <v>52</v>
      </c>
      <c r="E121" s="12" t="s">
        <v>999</v>
      </c>
      <c r="F121" s="51" t="s">
        <v>260</v>
      </c>
      <c r="G121" s="12"/>
      <c r="H121" s="13" t="s">
        <v>455</v>
      </c>
      <c r="I121" s="34">
        <v>0</v>
      </c>
      <c r="J121" s="34">
        <v>0</v>
      </c>
      <c r="K121" s="34">
        <v>0</v>
      </c>
      <c r="L121" s="44">
        <v>65000000</v>
      </c>
      <c r="M121" s="34">
        <v>50000000</v>
      </c>
      <c r="N121" s="34">
        <f t="shared" si="2"/>
        <v>115000000</v>
      </c>
      <c r="O121" s="10" t="s">
        <v>627</v>
      </c>
    </row>
    <row r="122" spans="1:15" ht="45" customHeight="1" x14ac:dyDescent="0.25">
      <c r="A122" s="10">
        <v>117</v>
      </c>
      <c r="B122" s="12" t="s">
        <v>35</v>
      </c>
      <c r="C122" s="11" t="s">
        <v>1162</v>
      </c>
      <c r="D122" s="11" t="s">
        <v>797</v>
      </c>
      <c r="E122" s="12" t="s">
        <v>1000</v>
      </c>
      <c r="F122" s="51" t="s">
        <v>46</v>
      </c>
      <c r="G122" s="12" t="s">
        <v>896</v>
      </c>
      <c r="H122" s="13" t="s">
        <v>457</v>
      </c>
      <c r="I122" s="34">
        <v>5000000</v>
      </c>
      <c r="J122" s="34">
        <v>0</v>
      </c>
      <c r="K122" s="34">
        <v>0</v>
      </c>
      <c r="L122" s="44"/>
      <c r="M122" s="34">
        <v>50000000</v>
      </c>
      <c r="N122" s="34">
        <f t="shared" si="2"/>
        <v>55000000</v>
      </c>
      <c r="O122" s="10" t="s">
        <v>627</v>
      </c>
    </row>
    <row r="123" spans="1:15" ht="60" customHeight="1" x14ac:dyDescent="0.25">
      <c r="A123" s="10">
        <v>118</v>
      </c>
      <c r="B123" s="12" t="s">
        <v>35</v>
      </c>
      <c r="C123" s="11" t="s">
        <v>1163</v>
      </c>
      <c r="D123" s="18" t="s">
        <v>793</v>
      </c>
      <c r="E123" s="12" t="s">
        <v>458</v>
      </c>
      <c r="F123" s="52" t="s">
        <v>927</v>
      </c>
      <c r="G123" s="12" t="s">
        <v>892</v>
      </c>
      <c r="H123" s="13" t="s">
        <v>459</v>
      </c>
      <c r="I123" s="34">
        <v>107000000</v>
      </c>
      <c r="J123" s="34">
        <v>0</v>
      </c>
      <c r="K123" s="34">
        <v>0</v>
      </c>
      <c r="L123" s="44">
        <v>65000000</v>
      </c>
      <c r="M123" s="34">
        <v>0</v>
      </c>
      <c r="N123" s="34">
        <f t="shared" si="2"/>
        <v>172000000</v>
      </c>
      <c r="O123" s="10" t="s">
        <v>625</v>
      </c>
    </row>
    <row r="124" spans="1:15" ht="60" customHeight="1" x14ac:dyDescent="0.25">
      <c r="A124" s="10">
        <v>119</v>
      </c>
      <c r="B124" s="12" t="s">
        <v>35</v>
      </c>
      <c r="C124" s="11" t="s">
        <v>1164</v>
      </c>
      <c r="D124" s="11" t="s">
        <v>800</v>
      </c>
      <c r="E124" s="12" t="s">
        <v>1001</v>
      </c>
      <c r="F124" s="51" t="s">
        <v>257</v>
      </c>
      <c r="G124" s="12" t="s">
        <v>890</v>
      </c>
      <c r="H124" s="13" t="s">
        <v>616</v>
      </c>
      <c r="I124" s="33">
        <v>200000000</v>
      </c>
      <c r="J124" s="34">
        <v>0</v>
      </c>
      <c r="K124" s="34">
        <v>0</v>
      </c>
      <c r="L124" s="34">
        <v>0</v>
      </c>
      <c r="M124" s="34">
        <v>0</v>
      </c>
      <c r="N124" s="34">
        <f t="shared" si="2"/>
        <v>200000000</v>
      </c>
      <c r="O124" s="10" t="s">
        <v>627</v>
      </c>
    </row>
    <row r="125" spans="1:15" ht="45" customHeight="1" x14ac:dyDescent="0.25">
      <c r="A125" s="10">
        <v>120</v>
      </c>
      <c r="B125" s="12" t="s">
        <v>35</v>
      </c>
      <c r="C125" s="11" t="s">
        <v>1165</v>
      </c>
      <c r="D125" s="11" t="s">
        <v>802</v>
      </c>
      <c r="E125" s="12" t="s">
        <v>1002</v>
      </c>
      <c r="F125" s="51" t="s">
        <v>259</v>
      </c>
      <c r="G125" s="12" t="s">
        <v>895</v>
      </c>
      <c r="H125" s="13" t="s">
        <v>447</v>
      </c>
      <c r="I125" s="33">
        <v>5000000</v>
      </c>
      <c r="J125" s="34">
        <v>0</v>
      </c>
      <c r="K125" s="34">
        <v>0</v>
      </c>
      <c r="L125" s="34">
        <v>0</v>
      </c>
      <c r="M125" s="34">
        <v>0</v>
      </c>
      <c r="N125" s="34">
        <f t="shared" si="2"/>
        <v>5000000</v>
      </c>
      <c r="O125" s="10" t="s">
        <v>627</v>
      </c>
    </row>
    <row r="126" spans="1:15" ht="60" customHeight="1" x14ac:dyDescent="0.25">
      <c r="A126" s="10">
        <v>121</v>
      </c>
      <c r="B126" s="12" t="s">
        <v>35</v>
      </c>
      <c r="C126" s="11" t="s">
        <v>1166</v>
      </c>
      <c r="D126" s="11" t="s">
        <v>799</v>
      </c>
      <c r="E126" s="12" t="s">
        <v>1003</v>
      </c>
      <c r="F126" s="51" t="s">
        <v>46</v>
      </c>
      <c r="G126" s="13" t="s">
        <v>897</v>
      </c>
      <c r="H126" s="13" t="s">
        <v>857</v>
      </c>
      <c r="I126" s="34">
        <v>0</v>
      </c>
      <c r="J126" s="34">
        <v>0</v>
      </c>
      <c r="K126" s="34">
        <v>0</v>
      </c>
      <c r="L126" s="34">
        <v>0</v>
      </c>
      <c r="M126" s="34">
        <v>50000000</v>
      </c>
      <c r="N126" s="34">
        <f t="shared" si="2"/>
        <v>50000000</v>
      </c>
      <c r="O126" s="10" t="s">
        <v>627</v>
      </c>
    </row>
    <row r="127" spans="1:15" ht="45" customHeight="1" x14ac:dyDescent="0.25">
      <c r="A127" s="10">
        <v>122</v>
      </c>
      <c r="B127" s="12" t="s">
        <v>35</v>
      </c>
      <c r="C127" s="11" t="s">
        <v>1167</v>
      </c>
      <c r="D127" s="11" t="s">
        <v>794</v>
      </c>
      <c r="E127" s="12" t="s">
        <v>1004</v>
      </c>
      <c r="F127" s="51" t="s">
        <v>840</v>
      </c>
      <c r="G127" s="12" t="s">
        <v>863</v>
      </c>
      <c r="H127" s="13" t="s">
        <v>453</v>
      </c>
      <c r="I127" s="33">
        <v>222000000</v>
      </c>
      <c r="J127" s="34"/>
      <c r="K127" s="34">
        <v>0</v>
      </c>
      <c r="L127" s="34">
        <v>0</v>
      </c>
      <c r="M127" s="34">
        <v>75000000</v>
      </c>
      <c r="N127" s="34">
        <f t="shared" si="2"/>
        <v>297000000</v>
      </c>
      <c r="O127" s="10" t="s">
        <v>626</v>
      </c>
    </row>
    <row r="128" spans="1:15" ht="45" customHeight="1" x14ac:dyDescent="0.25">
      <c r="A128" s="10">
        <v>123</v>
      </c>
      <c r="B128" s="12" t="s">
        <v>35</v>
      </c>
      <c r="C128" s="11" t="s">
        <v>1168</v>
      </c>
      <c r="D128" s="11" t="s">
        <v>798</v>
      </c>
      <c r="E128" s="12" t="s">
        <v>460</v>
      </c>
      <c r="F128" s="51" t="s">
        <v>221</v>
      </c>
      <c r="G128" s="12" t="s">
        <v>893</v>
      </c>
      <c r="H128" s="13" t="s">
        <v>461</v>
      </c>
      <c r="I128" s="34">
        <v>159000000</v>
      </c>
      <c r="J128" s="34">
        <v>0</v>
      </c>
      <c r="K128" s="34">
        <v>0</v>
      </c>
      <c r="L128" s="34">
        <v>0</v>
      </c>
      <c r="M128" s="34">
        <v>0</v>
      </c>
      <c r="N128" s="34">
        <f t="shared" si="2"/>
        <v>159000000</v>
      </c>
      <c r="O128" s="10" t="s">
        <v>625</v>
      </c>
    </row>
    <row r="129" spans="1:24" ht="30" customHeight="1" x14ac:dyDescent="0.25">
      <c r="A129" s="10">
        <v>124</v>
      </c>
      <c r="B129" s="12" t="s">
        <v>35</v>
      </c>
      <c r="C129" s="20" t="s">
        <v>1169</v>
      </c>
      <c r="D129" s="20" t="s">
        <v>316</v>
      </c>
      <c r="E129" s="19" t="s">
        <v>1005</v>
      </c>
      <c r="F129" s="55" t="s">
        <v>355</v>
      </c>
      <c r="G129" s="19"/>
      <c r="H129" s="19" t="s">
        <v>356</v>
      </c>
      <c r="I129" s="34">
        <v>0</v>
      </c>
      <c r="J129" s="34">
        <v>0</v>
      </c>
      <c r="K129" s="34">
        <v>0</v>
      </c>
      <c r="L129" s="39">
        <v>0</v>
      </c>
      <c r="M129" s="39">
        <v>0</v>
      </c>
      <c r="N129" s="34">
        <f t="shared" si="2"/>
        <v>0</v>
      </c>
      <c r="O129" s="46" t="s">
        <v>627</v>
      </c>
      <c r="V129" s="9"/>
      <c r="W129" s="16"/>
    </row>
    <row r="130" spans="1:24" ht="60" customHeight="1" x14ac:dyDescent="0.25">
      <c r="A130" s="10">
        <v>125</v>
      </c>
      <c r="B130" s="12" t="s">
        <v>35</v>
      </c>
      <c r="C130" s="11" t="s">
        <v>1170</v>
      </c>
      <c r="D130" s="11" t="s">
        <v>796</v>
      </c>
      <c r="E130" s="12" t="s">
        <v>1006</v>
      </c>
      <c r="F130" s="52" t="s">
        <v>928</v>
      </c>
      <c r="G130" s="13" t="s">
        <v>877</v>
      </c>
      <c r="H130" s="13" t="s">
        <v>842</v>
      </c>
      <c r="I130" s="33">
        <v>152000000</v>
      </c>
      <c r="J130" s="34">
        <v>0</v>
      </c>
      <c r="K130" s="34">
        <v>0</v>
      </c>
      <c r="L130" s="34">
        <v>0</v>
      </c>
      <c r="M130" s="34">
        <v>0</v>
      </c>
      <c r="N130" s="34">
        <f t="shared" si="2"/>
        <v>152000000</v>
      </c>
      <c r="O130" s="10" t="s">
        <v>627</v>
      </c>
    </row>
    <row r="131" spans="1:24" ht="45" customHeight="1" x14ac:dyDescent="0.25">
      <c r="A131" s="10">
        <v>126</v>
      </c>
      <c r="B131" s="12" t="s">
        <v>35</v>
      </c>
      <c r="C131" s="21" t="s">
        <v>35</v>
      </c>
      <c r="D131" s="18" t="s">
        <v>795</v>
      </c>
      <c r="E131" s="12" t="s">
        <v>837</v>
      </c>
      <c r="F131" s="52" t="s">
        <v>820</v>
      </c>
      <c r="G131" s="13" t="s">
        <v>891</v>
      </c>
      <c r="H131" s="13" t="s">
        <v>821</v>
      </c>
      <c r="I131" s="34">
        <v>55000000</v>
      </c>
      <c r="J131" s="34">
        <v>0</v>
      </c>
      <c r="K131" s="34">
        <v>0</v>
      </c>
      <c r="L131" s="34">
        <v>0</v>
      </c>
      <c r="M131" s="34">
        <v>0</v>
      </c>
      <c r="N131" s="34">
        <f t="shared" si="2"/>
        <v>55000000</v>
      </c>
      <c r="O131" s="10" t="s">
        <v>627</v>
      </c>
    </row>
    <row r="132" spans="1:24" ht="45" customHeight="1" x14ac:dyDescent="0.25">
      <c r="A132" s="10">
        <v>127</v>
      </c>
      <c r="B132" s="12" t="s">
        <v>35</v>
      </c>
      <c r="C132" s="21" t="s">
        <v>1171</v>
      </c>
      <c r="D132" s="18" t="s">
        <v>633</v>
      </c>
      <c r="E132" s="12" t="s">
        <v>838</v>
      </c>
      <c r="F132" s="52" t="s">
        <v>818</v>
      </c>
      <c r="G132" s="13"/>
      <c r="H132" s="13" t="s">
        <v>849</v>
      </c>
      <c r="I132" s="34">
        <v>155000000</v>
      </c>
      <c r="J132" s="34">
        <v>0</v>
      </c>
      <c r="K132" s="34">
        <v>0</v>
      </c>
      <c r="L132" s="34">
        <v>0</v>
      </c>
      <c r="M132" s="34">
        <v>0</v>
      </c>
      <c r="N132" s="34">
        <f t="shared" si="2"/>
        <v>155000000</v>
      </c>
      <c r="O132" s="10" t="s">
        <v>627</v>
      </c>
    </row>
    <row r="133" spans="1:24" ht="45" customHeight="1" x14ac:dyDescent="0.25">
      <c r="A133" s="10">
        <v>128</v>
      </c>
      <c r="B133" s="12" t="s">
        <v>5</v>
      </c>
      <c r="C133" s="11" t="s">
        <v>1172</v>
      </c>
      <c r="D133" s="11" t="s">
        <v>16</v>
      </c>
      <c r="E133" s="12" t="s">
        <v>1007</v>
      </c>
      <c r="F133" s="51" t="s">
        <v>17</v>
      </c>
      <c r="G133" s="12"/>
      <c r="H133" s="13" t="s">
        <v>609</v>
      </c>
      <c r="I133" s="33">
        <v>5000000</v>
      </c>
      <c r="J133" s="34">
        <v>0</v>
      </c>
      <c r="K133" s="34">
        <v>0</v>
      </c>
      <c r="L133" s="44">
        <v>90000000</v>
      </c>
      <c r="M133" s="34">
        <v>50000000</v>
      </c>
      <c r="N133" s="34">
        <f t="shared" si="2"/>
        <v>145000000</v>
      </c>
      <c r="O133" s="10" t="s">
        <v>627</v>
      </c>
      <c r="W133" s="8"/>
    </row>
    <row r="134" spans="1:24" ht="60" x14ac:dyDescent="0.25">
      <c r="A134" s="10">
        <v>129</v>
      </c>
      <c r="B134" s="12" t="s">
        <v>5</v>
      </c>
      <c r="C134" s="11" t="s">
        <v>1115</v>
      </c>
      <c r="D134" s="11" t="s">
        <v>803</v>
      </c>
      <c r="E134" s="12" t="s">
        <v>1008</v>
      </c>
      <c r="F134" s="52" t="s">
        <v>929</v>
      </c>
      <c r="G134" s="13" t="s">
        <v>864</v>
      </c>
      <c r="H134" s="13" t="s">
        <v>610</v>
      </c>
      <c r="I134" s="33">
        <v>308000000</v>
      </c>
      <c r="J134" s="34">
        <v>171000000</v>
      </c>
      <c r="K134" s="34">
        <v>0</v>
      </c>
      <c r="L134" s="34">
        <v>48000000</v>
      </c>
      <c r="M134" s="34">
        <v>0</v>
      </c>
      <c r="N134" s="34">
        <f t="shared" si="2"/>
        <v>527000000</v>
      </c>
      <c r="O134" s="10" t="s">
        <v>626</v>
      </c>
      <c r="X134" s="8"/>
    </row>
    <row r="135" spans="1:24" ht="45" customHeight="1" x14ac:dyDescent="0.25">
      <c r="A135" s="10">
        <v>130</v>
      </c>
      <c r="B135" s="12" t="s">
        <v>5</v>
      </c>
      <c r="C135" s="11" t="s">
        <v>1173</v>
      </c>
      <c r="D135" s="11" t="s">
        <v>7</v>
      </c>
      <c r="E135" s="12" t="s">
        <v>1009</v>
      </c>
      <c r="F135" s="56" t="s">
        <v>8</v>
      </c>
      <c r="G135" s="14"/>
      <c r="H135" s="13" t="s">
        <v>607</v>
      </c>
      <c r="I135" s="33">
        <v>25000000</v>
      </c>
      <c r="J135" s="34">
        <v>0</v>
      </c>
      <c r="K135" s="34">
        <v>0</v>
      </c>
      <c r="L135" s="34">
        <v>0</v>
      </c>
      <c r="M135" s="34">
        <v>50000000</v>
      </c>
      <c r="N135" s="34">
        <f t="shared" si="2"/>
        <v>75000000</v>
      </c>
      <c r="O135" s="10" t="s">
        <v>627</v>
      </c>
    </row>
    <row r="136" spans="1:24" ht="45" customHeight="1" x14ac:dyDescent="0.25">
      <c r="A136" s="10">
        <v>131</v>
      </c>
      <c r="B136" s="12" t="s">
        <v>5</v>
      </c>
      <c r="C136" s="11" t="s">
        <v>1174</v>
      </c>
      <c r="D136" s="11" t="s">
        <v>10</v>
      </c>
      <c r="E136" s="12" t="s">
        <v>1010</v>
      </c>
      <c r="F136" s="51" t="s">
        <v>236</v>
      </c>
      <c r="G136" s="12"/>
      <c r="H136" s="13" t="s">
        <v>608</v>
      </c>
      <c r="I136" s="33">
        <v>171000000</v>
      </c>
      <c r="J136" s="34">
        <v>0</v>
      </c>
      <c r="K136" s="34">
        <v>0</v>
      </c>
      <c r="L136" s="34">
        <v>0</v>
      </c>
      <c r="M136" s="34">
        <v>50000000</v>
      </c>
      <c r="N136" s="34">
        <f t="shared" si="2"/>
        <v>221000000</v>
      </c>
      <c r="O136" s="10" t="s">
        <v>625</v>
      </c>
    </row>
    <row r="137" spans="1:24" ht="60" customHeight="1" x14ac:dyDescent="0.25">
      <c r="A137" s="10">
        <v>132</v>
      </c>
      <c r="B137" s="12" t="s">
        <v>5</v>
      </c>
      <c r="C137" s="11" t="s">
        <v>1175</v>
      </c>
      <c r="D137" s="11" t="s">
        <v>44</v>
      </c>
      <c r="E137" s="12" t="s">
        <v>660</v>
      </c>
      <c r="F137" s="51" t="s">
        <v>255</v>
      </c>
      <c r="G137" s="12"/>
      <c r="H137" s="13" t="s">
        <v>611</v>
      </c>
      <c r="I137" s="33">
        <v>5000000</v>
      </c>
      <c r="J137" s="34">
        <v>0</v>
      </c>
      <c r="K137" s="34">
        <v>0</v>
      </c>
      <c r="L137" s="34">
        <v>0</v>
      </c>
      <c r="M137" s="34">
        <v>0</v>
      </c>
      <c r="N137" s="34">
        <f t="shared" si="2"/>
        <v>5000000</v>
      </c>
      <c r="O137" s="10" t="s">
        <v>627</v>
      </c>
      <c r="V137" s="6"/>
    </row>
    <row r="138" spans="1:24" ht="30" customHeight="1" x14ac:dyDescent="0.25">
      <c r="A138" s="10">
        <v>133</v>
      </c>
      <c r="B138" s="12" t="s">
        <v>5</v>
      </c>
      <c r="C138" s="11" t="s">
        <v>1176</v>
      </c>
      <c r="D138" s="11" t="s">
        <v>12</v>
      </c>
      <c r="E138" s="12" t="s">
        <v>1011</v>
      </c>
      <c r="F138" s="51" t="s">
        <v>237</v>
      </c>
      <c r="G138" s="12"/>
      <c r="H138" s="13" t="s">
        <v>308</v>
      </c>
      <c r="I138" s="33">
        <v>116000000</v>
      </c>
      <c r="J138" s="34">
        <v>0</v>
      </c>
      <c r="K138" s="34">
        <v>0</v>
      </c>
      <c r="L138" s="34">
        <v>0</v>
      </c>
      <c r="M138" s="34">
        <v>0</v>
      </c>
      <c r="N138" s="34">
        <f t="shared" si="2"/>
        <v>116000000</v>
      </c>
      <c r="O138" s="10" t="s">
        <v>627</v>
      </c>
    </row>
    <row r="139" spans="1:24" ht="30" customHeight="1" x14ac:dyDescent="0.25">
      <c r="A139" s="10">
        <v>134</v>
      </c>
      <c r="B139" s="12" t="s">
        <v>5</v>
      </c>
      <c r="C139" s="11" t="s">
        <v>1177</v>
      </c>
      <c r="D139" s="11" t="s">
        <v>14</v>
      </c>
      <c r="E139" s="12" t="s">
        <v>1012</v>
      </c>
      <c r="F139" s="51" t="s">
        <v>238</v>
      </c>
      <c r="G139" s="12"/>
      <c r="H139" s="13" t="s">
        <v>308</v>
      </c>
      <c r="I139" s="34">
        <v>31000000</v>
      </c>
      <c r="J139" s="34">
        <v>0</v>
      </c>
      <c r="K139" s="34">
        <v>0</v>
      </c>
      <c r="L139" s="34">
        <v>0</v>
      </c>
      <c r="M139" s="34">
        <v>0</v>
      </c>
      <c r="N139" s="34">
        <f t="shared" si="2"/>
        <v>31000000</v>
      </c>
      <c r="O139" s="10" t="s">
        <v>625</v>
      </c>
    </row>
    <row r="140" spans="1:24" ht="30" customHeight="1" x14ac:dyDescent="0.25">
      <c r="A140" s="10">
        <v>135</v>
      </c>
      <c r="B140" s="12" t="s">
        <v>5</v>
      </c>
      <c r="C140" s="11" t="s">
        <v>1178</v>
      </c>
      <c r="D140" s="11" t="s">
        <v>427</v>
      </c>
      <c r="E140" s="12" t="s">
        <v>1013</v>
      </c>
      <c r="F140" s="51" t="s">
        <v>244</v>
      </c>
      <c r="G140" s="12"/>
      <c r="H140" s="13" t="s">
        <v>314</v>
      </c>
      <c r="I140" s="34">
        <v>182000000</v>
      </c>
      <c r="J140" s="34">
        <v>0</v>
      </c>
      <c r="K140" s="34">
        <v>0</v>
      </c>
      <c r="L140" s="34">
        <v>0</v>
      </c>
      <c r="M140" s="34">
        <v>0</v>
      </c>
      <c r="N140" s="34">
        <f t="shared" si="2"/>
        <v>182000000</v>
      </c>
      <c r="O140" s="10" t="s">
        <v>627</v>
      </c>
    </row>
    <row r="141" spans="1:24" ht="45" customHeight="1" x14ac:dyDescent="0.25">
      <c r="A141" s="10">
        <v>136</v>
      </c>
      <c r="B141" s="12" t="s">
        <v>5</v>
      </c>
      <c r="C141" s="11" t="s">
        <v>1179</v>
      </c>
      <c r="D141" s="11" t="s">
        <v>1050</v>
      </c>
      <c r="E141" s="12" t="s">
        <v>1014</v>
      </c>
      <c r="F141" s="51" t="s">
        <v>243</v>
      </c>
      <c r="G141" s="13" t="s">
        <v>1051</v>
      </c>
      <c r="H141" s="13" t="s">
        <v>697</v>
      </c>
      <c r="I141" s="34">
        <v>242000000</v>
      </c>
      <c r="J141" s="34">
        <v>0</v>
      </c>
      <c r="K141" s="34">
        <v>75000000</v>
      </c>
      <c r="L141" s="34">
        <v>0</v>
      </c>
      <c r="M141" s="34">
        <v>0</v>
      </c>
      <c r="N141" s="34">
        <f t="shared" si="2"/>
        <v>317000000</v>
      </c>
      <c r="O141" s="10" t="s">
        <v>626</v>
      </c>
    </row>
    <row r="142" spans="1:24" ht="45" customHeight="1" x14ac:dyDescent="0.25">
      <c r="A142" s="10">
        <v>137</v>
      </c>
      <c r="B142" s="12" t="s">
        <v>5</v>
      </c>
      <c r="C142" s="11" t="s">
        <v>1180</v>
      </c>
      <c r="D142" s="15" t="s">
        <v>321</v>
      </c>
      <c r="E142" s="12" t="s">
        <v>1015</v>
      </c>
      <c r="F142" s="51" t="s">
        <v>605</v>
      </c>
      <c r="G142" s="12"/>
      <c r="H142" s="13" t="s">
        <v>844</v>
      </c>
      <c r="I142" s="34">
        <v>5000000</v>
      </c>
      <c r="J142" s="34">
        <v>0</v>
      </c>
      <c r="K142" s="45">
        <v>50000000</v>
      </c>
      <c r="L142" s="34">
        <v>0</v>
      </c>
      <c r="M142" s="34">
        <v>0</v>
      </c>
      <c r="N142" s="34">
        <f t="shared" si="2"/>
        <v>55000000</v>
      </c>
      <c r="O142" s="10" t="s">
        <v>627</v>
      </c>
    </row>
    <row r="143" spans="1:24" ht="45" customHeight="1" x14ac:dyDescent="0.25">
      <c r="A143" s="10">
        <v>138</v>
      </c>
      <c r="B143" s="12" t="s">
        <v>5</v>
      </c>
      <c r="C143" s="11" t="s">
        <v>5</v>
      </c>
      <c r="D143" s="11" t="s">
        <v>179</v>
      </c>
      <c r="E143" s="12" t="s">
        <v>1016</v>
      </c>
      <c r="F143" s="51" t="s">
        <v>326</v>
      </c>
      <c r="G143" s="12"/>
      <c r="H143" s="13" t="s">
        <v>845</v>
      </c>
      <c r="I143" s="34">
        <v>5000000</v>
      </c>
      <c r="J143" s="34">
        <v>0</v>
      </c>
      <c r="K143" s="45">
        <v>42000000</v>
      </c>
      <c r="L143" s="34">
        <v>0</v>
      </c>
      <c r="M143" s="34">
        <v>0</v>
      </c>
      <c r="N143" s="34">
        <f t="shared" si="2"/>
        <v>47000000</v>
      </c>
      <c r="O143" s="10" t="s">
        <v>627</v>
      </c>
      <c r="V143" s="16"/>
    </row>
    <row r="144" spans="1:24" ht="45" customHeight="1" x14ac:dyDescent="0.25">
      <c r="A144" s="10">
        <v>139</v>
      </c>
      <c r="B144" s="12" t="s">
        <v>5</v>
      </c>
      <c r="C144" s="11" t="s">
        <v>1181</v>
      </c>
      <c r="D144" s="15" t="s">
        <v>329</v>
      </c>
      <c r="E144" s="12" t="s">
        <v>1017</v>
      </c>
      <c r="F144" s="51" t="s">
        <v>331</v>
      </c>
      <c r="G144" s="12"/>
      <c r="H144" s="13" t="s">
        <v>846</v>
      </c>
      <c r="I144" s="34">
        <v>5000000</v>
      </c>
      <c r="J144" s="34">
        <v>0</v>
      </c>
      <c r="K144" s="45">
        <v>95000000</v>
      </c>
      <c r="L144" s="34">
        <v>0</v>
      </c>
      <c r="M144" s="34">
        <v>0</v>
      </c>
      <c r="N144" s="34">
        <f t="shared" si="2"/>
        <v>100000000</v>
      </c>
      <c r="O144" s="10" t="s">
        <v>627</v>
      </c>
    </row>
    <row r="145" spans="1:25" ht="45" customHeight="1" x14ac:dyDescent="0.25">
      <c r="A145" s="10">
        <v>140</v>
      </c>
      <c r="B145" s="12" t="s">
        <v>5</v>
      </c>
      <c r="C145" s="11" t="s">
        <v>1182</v>
      </c>
      <c r="D145" s="11" t="s">
        <v>102</v>
      </c>
      <c r="E145" s="12" t="s">
        <v>1018</v>
      </c>
      <c r="F145" s="51" t="s">
        <v>335</v>
      </c>
      <c r="G145" s="12"/>
      <c r="H145" s="13" t="s">
        <v>847</v>
      </c>
      <c r="I145" s="34">
        <v>5000000</v>
      </c>
      <c r="J145" s="34">
        <v>0</v>
      </c>
      <c r="K145" s="45">
        <v>11000000</v>
      </c>
      <c r="L145" s="34">
        <v>0</v>
      </c>
      <c r="M145" s="34">
        <v>0</v>
      </c>
      <c r="N145" s="34">
        <f t="shared" si="2"/>
        <v>16000000</v>
      </c>
      <c r="O145" s="10" t="s">
        <v>627</v>
      </c>
    </row>
    <row r="146" spans="1:25" ht="45" customHeight="1" x14ac:dyDescent="0.25">
      <c r="A146" s="10">
        <v>141</v>
      </c>
      <c r="B146" s="12" t="s">
        <v>5</v>
      </c>
      <c r="C146" s="11" t="s">
        <v>1183</v>
      </c>
      <c r="D146" s="11" t="s">
        <v>338</v>
      </c>
      <c r="E146" s="12" t="s">
        <v>1019</v>
      </c>
      <c r="F146" s="51" t="s">
        <v>340</v>
      </c>
      <c r="G146" s="12"/>
      <c r="H146" s="13" t="s">
        <v>844</v>
      </c>
      <c r="I146" s="34">
        <v>20000000</v>
      </c>
      <c r="J146" s="34">
        <v>0</v>
      </c>
      <c r="K146" s="34">
        <v>0</v>
      </c>
      <c r="L146" s="34">
        <v>0</v>
      </c>
      <c r="M146" s="34">
        <v>0</v>
      </c>
      <c r="N146" s="34">
        <f t="shared" si="2"/>
        <v>20000000</v>
      </c>
      <c r="O146" s="10" t="s">
        <v>627</v>
      </c>
    </row>
    <row r="147" spans="1:25" ht="45" customHeight="1" x14ac:dyDescent="0.25">
      <c r="A147" s="10">
        <v>142</v>
      </c>
      <c r="B147" s="12" t="s">
        <v>5</v>
      </c>
      <c r="C147" s="11" t="s">
        <v>1184</v>
      </c>
      <c r="D147" s="11" t="s">
        <v>130</v>
      </c>
      <c r="E147" s="12" t="s">
        <v>1020</v>
      </c>
      <c r="F147" s="51" t="s">
        <v>344</v>
      </c>
      <c r="G147" s="12"/>
      <c r="H147" s="12" t="s">
        <v>848</v>
      </c>
      <c r="I147" s="34">
        <v>35000000</v>
      </c>
      <c r="J147" s="34">
        <v>0</v>
      </c>
      <c r="K147" s="36">
        <v>33508485</v>
      </c>
      <c r="L147" s="34">
        <v>0</v>
      </c>
      <c r="M147" s="34">
        <v>0</v>
      </c>
      <c r="N147" s="34">
        <f t="shared" si="2"/>
        <v>68508485</v>
      </c>
      <c r="O147" s="10" t="s">
        <v>627</v>
      </c>
    </row>
    <row r="148" spans="1:25" ht="75" customHeight="1" x14ac:dyDescent="0.25">
      <c r="A148" s="10">
        <v>143</v>
      </c>
      <c r="B148" s="12" t="s">
        <v>20</v>
      </c>
      <c r="C148" s="11" t="s">
        <v>1185</v>
      </c>
      <c r="D148" s="11" t="s">
        <v>1045</v>
      </c>
      <c r="E148" s="12" t="s">
        <v>1021</v>
      </c>
      <c r="F148" s="52" t="s">
        <v>930</v>
      </c>
      <c r="G148" s="13" t="s">
        <v>865</v>
      </c>
      <c r="H148" s="13" t="s">
        <v>622</v>
      </c>
      <c r="I148" s="33">
        <v>240000000</v>
      </c>
      <c r="J148" s="34">
        <v>0</v>
      </c>
      <c r="K148" s="34">
        <v>0</v>
      </c>
      <c r="L148" s="44">
        <v>90000000</v>
      </c>
      <c r="M148" s="34">
        <v>0</v>
      </c>
      <c r="N148" s="34">
        <f t="shared" si="2"/>
        <v>330000000</v>
      </c>
      <c r="O148" s="10" t="s">
        <v>626</v>
      </c>
      <c r="Y148" s="8"/>
    </row>
    <row r="149" spans="1:25" ht="105" x14ac:dyDescent="0.25">
      <c r="A149" s="10">
        <v>144</v>
      </c>
      <c r="B149" s="12" t="s">
        <v>20</v>
      </c>
      <c r="C149" s="11" t="s">
        <v>20</v>
      </c>
      <c r="D149" s="11" t="s">
        <v>805</v>
      </c>
      <c r="E149" s="12" t="s">
        <v>1022</v>
      </c>
      <c r="F149" s="52" t="s">
        <v>931</v>
      </c>
      <c r="G149" s="13" t="s">
        <v>866</v>
      </c>
      <c r="H149" s="13" t="s">
        <v>621</v>
      </c>
      <c r="I149" s="33">
        <v>195000000</v>
      </c>
      <c r="J149" s="34">
        <v>0</v>
      </c>
      <c r="K149" s="34">
        <v>0</v>
      </c>
      <c r="L149" s="34">
        <v>0</v>
      </c>
      <c r="M149" s="34">
        <v>50000000</v>
      </c>
      <c r="N149" s="34">
        <f t="shared" si="2"/>
        <v>245000000</v>
      </c>
      <c r="O149" s="10" t="s">
        <v>626</v>
      </c>
    </row>
    <row r="150" spans="1:25" ht="75" customHeight="1" x14ac:dyDescent="0.25">
      <c r="A150" s="10">
        <v>145</v>
      </c>
      <c r="B150" s="12" t="s">
        <v>20</v>
      </c>
      <c r="C150" s="11" t="s">
        <v>1186</v>
      </c>
      <c r="D150" s="11" t="s">
        <v>31</v>
      </c>
      <c r="E150" s="12" t="s">
        <v>1023</v>
      </c>
      <c r="F150" s="51" t="s">
        <v>937</v>
      </c>
      <c r="G150" s="12"/>
      <c r="H150" s="13" t="s">
        <v>620</v>
      </c>
      <c r="I150" s="33">
        <v>50000000</v>
      </c>
      <c r="J150" s="34">
        <v>0</v>
      </c>
      <c r="K150" s="34">
        <v>0</v>
      </c>
      <c r="L150" s="43">
        <v>65000000</v>
      </c>
      <c r="M150" s="34">
        <v>0</v>
      </c>
      <c r="N150" s="34">
        <f t="shared" si="2"/>
        <v>115000000</v>
      </c>
      <c r="O150" s="10" t="s">
        <v>627</v>
      </c>
    </row>
    <row r="151" spans="1:25" ht="75" customHeight="1" x14ac:dyDescent="0.25">
      <c r="A151" s="10">
        <v>146</v>
      </c>
      <c r="B151" s="12" t="s">
        <v>20</v>
      </c>
      <c r="C151" s="11" t="s">
        <v>1187</v>
      </c>
      <c r="D151" s="11" t="s">
        <v>808</v>
      </c>
      <c r="E151" s="12" t="s">
        <v>1024</v>
      </c>
      <c r="F151" s="52" t="s">
        <v>932</v>
      </c>
      <c r="G151" s="13" t="s">
        <v>872</v>
      </c>
      <c r="H151" s="13" t="s">
        <v>615</v>
      </c>
      <c r="I151" s="34">
        <v>95000000</v>
      </c>
      <c r="J151" s="34">
        <v>0</v>
      </c>
      <c r="K151" s="34">
        <v>0</v>
      </c>
      <c r="L151" s="34">
        <v>0</v>
      </c>
      <c r="M151" s="34">
        <v>0</v>
      </c>
      <c r="N151" s="34">
        <f t="shared" si="2"/>
        <v>95000000</v>
      </c>
      <c r="O151" s="10" t="s">
        <v>626</v>
      </c>
    </row>
    <row r="152" spans="1:25" ht="60" customHeight="1" x14ac:dyDescent="0.25">
      <c r="A152" s="10">
        <v>147</v>
      </c>
      <c r="B152" s="12" t="s">
        <v>20</v>
      </c>
      <c r="C152" s="11" t="s">
        <v>1188</v>
      </c>
      <c r="D152" s="11" t="s">
        <v>809</v>
      </c>
      <c r="E152" s="12" t="s">
        <v>1025</v>
      </c>
      <c r="F152" s="52" t="s">
        <v>933</v>
      </c>
      <c r="G152" s="13" t="s">
        <v>873</v>
      </c>
      <c r="H152" s="13" t="s">
        <v>612</v>
      </c>
      <c r="I152" s="33">
        <v>477000000</v>
      </c>
      <c r="J152" s="34">
        <v>0</v>
      </c>
      <c r="K152" s="34">
        <v>0</v>
      </c>
      <c r="L152" s="44">
        <v>75000000</v>
      </c>
      <c r="M152" s="34">
        <v>0</v>
      </c>
      <c r="N152" s="34">
        <f t="shared" si="2"/>
        <v>552000000</v>
      </c>
      <c r="O152" s="10" t="s">
        <v>626</v>
      </c>
    </row>
    <row r="153" spans="1:25" ht="45" customHeight="1" x14ac:dyDescent="0.25">
      <c r="A153" s="10">
        <v>148</v>
      </c>
      <c r="B153" s="12" t="s">
        <v>20</v>
      </c>
      <c r="C153" s="11" t="s">
        <v>1189</v>
      </c>
      <c r="D153" s="11" t="s">
        <v>804</v>
      </c>
      <c r="E153" s="12" t="s">
        <v>1026</v>
      </c>
      <c r="F153" s="52" t="s">
        <v>934</v>
      </c>
      <c r="G153" s="13" t="s">
        <v>876</v>
      </c>
      <c r="H153" s="13" t="s">
        <v>618</v>
      </c>
      <c r="I153" s="34">
        <v>38000000</v>
      </c>
      <c r="J153" s="34">
        <v>0</v>
      </c>
      <c r="K153" s="34">
        <v>0</v>
      </c>
      <c r="L153" s="34">
        <v>0</v>
      </c>
      <c r="M153" s="34">
        <v>0</v>
      </c>
      <c r="N153" s="34">
        <f t="shared" si="2"/>
        <v>38000000</v>
      </c>
      <c r="O153" s="10" t="s">
        <v>625</v>
      </c>
    </row>
    <row r="154" spans="1:25" ht="45" customHeight="1" x14ac:dyDescent="0.25">
      <c r="A154" s="10">
        <v>149</v>
      </c>
      <c r="B154" s="12" t="s">
        <v>20</v>
      </c>
      <c r="C154" s="11" t="s">
        <v>1190</v>
      </c>
      <c r="D154" s="11" t="s">
        <v>806</v>
      </c>
      <c r="E154" s="12" t="s">
        <v>976</v>
      </c>
      <c r="F154" s="52" t="s">
        <v>935</v>
      </c>
      <c r="G154" s="13" t="s">
        <v>875</v>
      </c>
      <c r="H154" s="13" t="s">
        <v>453</v>
      </c>
      <c r="I154" s="34">
        <v>35000000</v>
      </c>
      <c r="J154" s="34">
        <v>0</v>
      </c>
      <c r="K154" s="34">
        <v>0</v>
      </c>
      <c r="L154" s="34">
        <v>0</v>
      </c>
      <c r="M154" s="34">
        <v>0</v>
      </c>
      <c r="N154" s="34">
        <f t="shared" si="2"/>
        <v>35000000</v>
      </c>
      <c r="O154" s="10" t="s">
        <v>625</v>
      </c>
    </row>
    <row r="155" spans="1:25" ht="60" customHeight="1" x14ac:dyDescent="0.25">
      <c r="A155" s="10">
        <v>150</v>
      </c>
      <c r="B155" s="12" t="s">
        <v>20</v>
      </c>
      <c r="C155" s="11" t="s">
        <v>1060</v>
      </c>
      <c r="D155" s="11" t="s">
        <v>807</v>
      </c>
      <c r="E155" s="12" t="s">
        <v>437</v>
      </c>
      <c r="F155" s="52" t="s">
        <v>936</v>
      </c>
      <c r="G155" s="13" t="s">
        <v>874</v>
      </c>
      <c r="H155" s="13" t="s">
        <v>614</v>
      </c>
      <c r="I155" s="33">
        <v>32000000</v>
      </c>
      <c r="J155" s="34">
        <v>0</v>
      </c>
      <c r="K155" s="34">
        <v>0</v>
      </c>
      <c r="L155" s="34">
        <v>0</v>
      </c>
      <c r="M155" s="34">
        <v>0</v>
      </c>
      <c r="N155" s="34">
        <f t="shared" si="2"/>
        <v>32000000</v>
      </c>
      <c r="O155" s="10" t="s">
        <v>627</v>
      </c>
    </row>
    <row r="156" spans="1:25" ht="45" customHeight="1" x14ac:dyDescent="0.25">
      <c r="A156" s="10">
        <v>151</v>
      </c>
      <c r="B156" s="12" t="s">
        <v>20</v>
      </c>
      <c r="C156" s="11" t="s">
        <v>1191</v>
      </c>
      <c r="D156" s="11" t="s">
        <v>214</v>
      </c>
      <c r="E156" s="12" t="s">
        <v>1027</v>
      </c>
      <c r="F156" s="51" t="s">
        <v>215</v>
      </c>
      <c r="G156" s="12"/>
      <c r="H156" s="13" t="s">
        <v>613</v>
      </c>
      <c r="I156" s="34">
        <v>5000000</v>
      </c>
      <c r="J156" s="34">
        <v>0</v>
      </c>
      <c r="K156" s="34">
        <v>0</v>
      </c>
      <c r="L156" s="34">
        <v>0</v>
      </c>
      <c r="M156" s="34">
        <v>0</v>
      </c>
      <c r="N156" s="34">
        <f t="shared" si="2"/>
        <v>5000000</v>
      </c>
      <c r="O156" s="10" t="s">
        <v>627</v>
      </c>
    </row>
    <row r="157" spans="1:25" ht="30" customHeight="1" x14ac:dyDescent="0.25">
      <c r="A157" s="10">
        <v>152</v>
      </c>
      <c r="B157" s="12" t="s">
        <v>20</v>
      </c>
      <c r="C157" s="11" t="s">
        <v>1192</v>
      </c>
      <c r="D157" s="11" t="s">
        <v>179</v>
      </c>
      <c r="E157" s="12" t="s">
        <v>664</v>
      </c>
      <c r="F157" s="51" t="s">
        <v>827</v>
      </c>
      <c r="G157" s="12"/>
      <c r="H157" s="13" t="s">
        <v>832</v>
      </c>
      <c r="I157" s="34">
        <v>294000000</v>
      </c>
      <c r="J157" s="34">
        <v>0</v>
      </c>
      <c r="K157" s="34">
        <v>0</v>
      </c>
      <c r="L157" s="34">
        <v>0</v>
      </c>
      <c r="M157" s="34">
        <v>0</v>
      </c>
      <c r="N157" s="34">
        <f t="shared" si="2"/>
        <v>294000000</v>
      </c>
      <c r="O157" s="15" t="s">
        <v>627</v>
      </c>
    </row>
    <row r="158" spans="1:25" x14ac:dyDescent="0.25">
      <c r="A158" s="8"/>
      <c r="O158" s="2"/>
    </row>
    <row r="159" spans="1:25" x14ac:dyDescent="0.25">
      <c r="A159" s="8"/>
      <c r="O159" s="2"/>
    </row>
    <row r="160" spans="1:25" x14ac:dyDescent="0.25">
      <c r="A160" s="8"/>
      <c r="O160" s="2"/>
    </row>
  </sheetData>
  <mergeCells count="11">
    <mergeCell ref="O3:O4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N3"/>
  </mergeCells>
  <pageMargins left="0.28999999999999998" right="0.27559055118110237" top="0.59055118110236227" bottom="0.59055118110236227" header="0.31496062992125984" footer="0.31496062992125984"/>
  <pageSetup paperSize="9" scale="72" orientation="portrait" r:id="rId1"/>
  <headerFooter>
    <oddFooter>&amp;CHAL.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showGridLines="0" workbookViewId="0">
      <selection activeCell="I4" sqref="I4"/>
    </sheetView>
  </sheetViews>
  <sheetFormatPr defaultRowHeight="15" x14ac:dyDescent="0.25"/>
  <cols>
    <col min="1" max="1" width="6" customWidth="1"/>
    <col min="2" max="2" width="25.28515625" customWidth="1"/>
    <col min="3" max="3" width="9" customWidth="1"/>
    <col min="4" max="4" width="12.5703125" customWidth="1"/>
    <col min="5" max="5" width="11.7109375" customWidth="1"/>
    <col min="6" max="6" width="11.140625" customWidth="1"/>
  </cols>
  <sheetData>
    <row r="1" spans="1:6" ht="39.75" customHeight="1" x14ac:dyDescent="0.25">
      <c r="A1" s="80" t="s">
        <v>1057</v>
      </c>
      <c r="B1" s="81"/>
      <c r="C1" s="81"/>
      <c r="D1" s="81"/>
      <c r="E1" s="81"/>
    </row>
    <row r="2" spans="1:6" ht="33" customHeight="1" x14ac:dyDescent="0.25">
      <c r="A2" s="59" t="s">
        <v>629</v>
      </c>
      <c r="B2" s="59" t="s">
        <v>0</v>
      </c>
      <c r="C2" s="59" t="s">
        <v>1054</v>
      </c>
      <c r="D2" s="59" t="s">
        <v>1055</v>
      </c>
      <c r="E2" s="59" t="s">
        <v>1056</v>
      </c>
      <c r="F2" s="59" t="s">
        <v>254</v>
      </c>
    </row>
    <row r="3" spans="1:6" ht="19.5" customHeight="1" x14ac:dyDescent="0.25">
      <c r="A3" s="60">
        <v>1</v>
      </c>
      <c r="B3" s="61" t="s">
        <v>138</v>
      </c>
      <c r="C3" s="60">
        <f>COUNTIFS(DATA!$B$6:$B$157,REKAP!B3,DATA!$O$6:$O$157,REKAP!$C$2)</f>
        <v>1</v>
      </c>
      <c r="D3" s="60">
        <f>COUNTIFS(DATA!$B$6:$B$157,REKAP!B3,DATA!$O$6:$O$157,$D$2)</f>
        <v>3</v>
      </c>
      <c r="E3" s="60">
        <f>COUNTIFS(DATA!$B$6:$B$157,REKAP!B3,DATA!$O$6:$O$157,$E$2)</f>
        <v>8</v>
      </c>
      <c r="F3" s="62">
        <f>SUM(C3:E3)</f>
        <v>12</v>
      </c>
    </row>
    <row r="4" spans="1:6" ht="19.5" customHeight="1" x14ac:dyDescent="0.25">
      <c r="A4" s="60">
        <v>2</v>
      </c>
      <c r="B4" s="61" t="s">
        <v>117</v>
      </c>
      <c r="C4" s="60">
        <f>COUNTIFS(DATA!$B$6:$B$157,REKAP!B4,DATA!$O$6:$O$157,REKAP!$C$2)</f>
        <v>1</v>
      </c>
      <c r="D4" s="60">
        <f>COUNTIFS(DATA!$B$6:$B$157,REKAP!B4,DATA!$O$6:$O$157,$D$2)</f>
        <v>1</v>
      </c>
      <c r="E4" s="60">
        <f>COUNTIFS(DATA!$B$6:$B$157,REKAP!B4,DATA!$O$6:$O$157,$E$2)</f>
        <v>11</v>
      </c>
      <c r="F4" s="62">
        <f t="shared" ref="F4:F14" si="0">SUM(C4:E4)</f>
        <v>13</v>
      </c>
    </row>
    <row r="5" spans="1:6" ht="19.5" customHeight="1" x14ac:dyDescent="0.25">
      <c r="A5" s="60">
        <v>3</v>
      </c>
      <c r="B5" s="61" t="s">
        <v>100</v>
      </c>
      <c r="C5" s="60">
        <f>COUNTIFS(DATA!$B$6:$B$157,REKAP!B5,DATA!$O$6:$O$157,REKAP!$C$2)</f>
        <v>3</v>
      </c>
      <c r="D5" s="60">
        <f>COUNTIFS(DATA!$B$6:$B$157,REKAP!B5,DATA!$O$6:$O$157,$D$2)</f>
        <v>1</v>
      </c>
      <c r="E5" s="60">
        <f>COUNTIFS(DATA!$B$6:$B$157,REKAP!B5,DATA!$O$6:$O$157,$E$2)</f>
        <v>8</v>
      </c>
      <c r="F5" s="62">
        <f t="shared" si="0"/>
        <v>12</v>
      </c>
    </row>
    <row r="6" spans="1:6" ht="19.5" customHeight="1" x14ac:dyDescent="0.25">
      <c r="A6" s="60">
        <v>4</v>
      </c>
      <c r="B6" s="61" t="s">
        <v>87</v>
      </c>
      <c r="C6" s="60">
        <f>COUNTIFS(DATA!$B$6:$B$157,REKAP!B6,DATA!$O$6:$O$157,REKAP!$C$2)</f>
        <v>2</v>
      </c>
      <c r="D6" s="60">
        <f>COUNTIFS(DATA!$B$6:$B$157,REKAP!B6,DATA!$O$6:$O$157,$D$2)</f>
        <v>1</v>
      </c>
      <c r="E6" s="60">
        <f>COUNTIFS(DATA!$B$6:$B$157,REKAP!B6,DATA!$O$6:$O$157,$E$2)</f>
        <v>12</v>
      </c>
      <c r="F6" s="62">
        <f t="shared" si="0"/>
        <v>15</v>
      </c>
    </row>
    <row r="7" spans="1:6" ht="19.5" customHeight="1" x14ac:dyDescent="0.25">
      <c r="A7" s="60">
        <v>5</v>
      </c>
      <c r="B7" s="61" t="s">
        <v>624</v>
      </c>
      <c r="C7" s="60">
        <f>COUNTIFS(DATA!$B$6:$B$157,REKAP!B7,DATA!$O$6:$O$157,REKAP!$C$2)</f>
        <v>5</v>
      </c>
      <c r="D7" s="60">
        <f>COUNTIFS(DATA!$B$6:$B$157,REKAP!B7,DATA!$O$6:$O$157,$D$2)</f>
        <v>4</v>
      </c>
      <c r="E7" s="60">
        <f>COUNTIFS(DATA!$B$6:$B$157,REKAP!B7,DATA!$O$6:$O$157,$E$2)</f>
        <v>10</v>
      </c>
      <c r="F7" s="62">
        <f t="shared" si="0"/>
        <v>19</v>
      </c>
    </row>
    <row r="8" spans="1:6" ht="19.5" customHeight="1" x14ac:dyDescent="0.25">
      <c r="A8" s="60">
        <v>6</v>
      </c>
      <c r="B8" s="61" t="s">
        <v>150</v>
      </c>
      <c r="C8" s="60">
        <f>COUNTIFS(DATA!$B$6:$B$157,REKAP!B8,DATA!$O$6:$O$157,REKAP!$C$2)</f>
        <v>1</v>
      </c>
      <c r="D8" s="60">
        <f>COUNTIFS(DATA!$B$6:$B$157,REKAP!B8,DATA!$O$6:$O$157,$D$2)</f>
        <v>1</v>
      </c>
      <c r="E8" s="60">
        <f>COUNTIFS(DATA!$B$6:$B$157,REKAP!B8,DATA!$O$6:$O$157,$E$2)</f>
        <v>13</v>
      </c>
      <c r="F8" s="62">
        <f t="shared" si="0"/>
        <v>15</v>
      </c>
    </row>
    <row r="9" spans="1:6" ht="19.5" customHeight="1" x14ac:dyDescent="0.25">
      <c r="A9" s="60">
        <v>7</v>
      </c>
      <c r="B9" s="61" t="s">
        <v>180</v>
      </c>
      <c r="C9" s="60">
        <f>COUNTIFS(DATA!$B$6:$B$157,REKAP!B9,DATA!$O$6:$O$157,REKAP!$C$2)</f>
        <v>3</v>
      </c>
      <c r="D9" s="60">
        <f>COUNTIFS(DATA!$B$6:$B$157,REKAP!B9,DATA!$O$6:$O$157,$D$2)</f>
        <v>0</v>
      </c>
      <c r="E9" s="60">
        <f>COUNTIFS(DATA!$B$6:$B$157,REKAP!B9,DATA!$O$6:$O$157,$E$2)</f>
        <v>6</v>
      </c>
      <c r="F9" s="62">
        <f t="shared" si="0"/>
        <v>9</v>
      </c>
    </row>
    <row r="10" spans="1:6" ht="19.5" customHeight="1" x14ac:dyDescent="0.25">
      <c r="A10" s="60">
        <v>8</v>
      </c>
      <c r="B10" s="61" t="s">
        <v>195</v>
      </c>
      <c r="C10" s="60">
        <f>COUNTIFS(DATA!$B$6:$B$157,REKAP!B10,DATA!$O$6:$O$157,REKAP!$C$2)</f>
        <v>0</v>
      </c>
      <c r="D10" s="60">
        <f>COUNTIFS(DATA!$B$6:$B$157,REKAP!B10,DATA!$O$6:$O$157,$D$2)</f>
        <v>0</v>
      </c>
      <c r="E10" s="60">
        <f>COUNTIFS(DATA!$B$6:$B$157,REKAP!B10,DATA!$O$6:$O$157,$E$2)</f>
        <v>7</v>
      </c>
      <c r="F10" s="62">
        <f t="shared" si="0"/>
        <v>7</v>
      </c>
    </row>
    <row r="11" spans="1:6" ht="19.5" customHeight="1" x14ac:dyDescent="0.25">
      <c r="A11" s="60">
        <v>9</v>
      </c>
      <c r="B11" s="61" t="s">
        <v>160</v>
      </c>
      <c r="C11" s="60">
        <f>COUNTIFS(DATA!$B$6:$B$157,REKAP!B11,DATA!$O$6:$O$157,REKAP!$C$2)</f>
        <v>1</v>
      </c>
      <c r="D11" s="60">
        <f>COUNTIFS(DATA!$B$6:$B$157,REKAP!B11,DATA!$O$6:$O$157,$D$2)</f>
        <v>1</v>
      </c>
      <c r="E11" s="60">
        <f>COUNTIFS(DATA!$B$6:$B$157,REKAP!B11,DATA!$O$6:$O$157,$E$2)</f>
        <v>8</v>
      </c>
      <c r="F11" s="62">
        <f t="shared" si="0"/>
        <v>10</v>
      </c>
    </row>
    <row r="12" spans="1:6" ht="19.5" customHeight="1" x14ac:dyDescent="0.25">
      <c r="A12" s="60">
        <v>10</v>
      </c>
      <c r="B12" s="61" t="s">
        <v>35</v>
      </c>
      <c r="C12" s="60">
        <f>COUNTIFS(DATA!$B$6:$B$157,REKAP!B12,DATA!$O$6:$O$157,REKAP!$C$2)</f>
        <v>2</v>
      </c>
      <c r="D12" s="60">
        <f>COUNTIFS(DATA!$B$6:$B$157,REKAP!B12,DATA!$O$6:$O$157,$D$2)</f>
        <v>3</v>
      </c>
      <c r="E12" s="60">
        <f>COUNTIFS(DATA!$B$6:$B$157,REKAP!B12,DATA!$O$6:$O$157,$E$2)</f>
        <v>10</v>
      </c>
      <c r="F12" s="62">
        <f t="shared" si="0"/>
        <v>15</v>
      </c>
    </row>
    <row r="13" spans="1:6" ht="19.5" customHeight="1" x14ac:dyDescent="0.25">
      <c r="A13" s="60">
        <v>11</v>
      </c>
      <c r="B13" s="61" t="s">
        <v>5</v>
      </c>
      <c r="C13" s="60">
        <f>COUNTIFS(DATA!$B$6:$B$157,REKAP!B13,DATA!$O$6:$O$157,REKAP!$C$2)</f>
        <v>2</v>
      </c>
      <c r="D13" s="60">
        <f>COUNTIFS(DATA!$B$6:$B$157,REKAP!B13,DATA!$O$6:$O$157,$D$2)</f>
        <v>2</v>
      </c>
      <c r="E13" s="60">
        <f>COUNTIFS(DATA!$B$6:$B$157,REKAP!B13,DATA!$O$6:$O$157,$E$2)</f>
        <v>11</v>
      </c>
      <c r="F13" s="62">
        <f t="shared" si="0"/>
        <v>15</v>
      </c>
    </row>
    <row r="14" spans="1:6" ht="19.5" customHeight="1" x14ac:dyDescent="0.25">
      <c r="A14" s="60">
        <v>12</v>
      </c>
      <c r="B14" s="61" t="s">
        <v>20</v>
      </c>
      <c r="C14" s="60">
        <f>COUNTIFS(DATA!$B$6:$B$157,REKAP!B14,DATA!$O$6:$O$157,REKAP!$C$2)</f>
        <v>4</v>
      </c>
      <c r="D14" s="60">
        <f>COUNTIFS(DATA!$B$6:$B$157,REKAP!B14,DATA!$O$6:$O$157,$D$2)</f>
        <v>2</v>
      </c>
      <c r="E14" s="60">
        <f>COUNTIFS(DATA!$B$6:$B$157,REKAP!B14,DATA!$O$6:$O$157,$E$2)</f>
        <v>4</v>
      </c>
      <c r="F14" s="62">
        <f t="shared" si="0"/>
        <v>10</v>
      </c>
    </row>
    <row r="15" spans="1:6" ht="24" customHeight="1" x14ac:dyDescent="0.25">
      <c r="A15" s="79" t="s">
        <v>254</v>
      </c>
      <c r="B15" s="79"/>
      <c r="C15" s="59">
        <f>SUM(C3:C14)</f>
        <v>25</v>
      </c>
      <c r="D15" s="59">
        <f t="shared" ref="D15:F15" si="1">SUM(D3:D14)</f>
        <v>19</v>
      </c>
      <c r="E15" s="59">
        <f t="shared" si="1"/>
        <v>108</v>
      </c>
      <c r="F15" s="59">
        <f t="shared" si="1"/>
        <v>152</v>
      </c>
    </row>
  </sheetData>
  <mergeCells count="2">
    <mergeCell ref="A15:B15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 Bumdesa (2)</vt:lpstr>
      <vt:lpstr>DATA</vt:lpstr>
      <vt:lpstr>REKAP</vt:lpstr>
      <vt:lpstr>'Data Bumdesa (2)'!Print_Area</vt:lpstr>
      <vt:lpstr>REKAP!Print_Area</vt:lpstr>
      <vt:lpstr>DATA!Print_Titles</vt:lpstr>
      <vt:lpstr>'Data Bumdesa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cp:lastPrinted>2024-02-26T18:20:30Z</cp:lastPrinted>
  <dcterms:created xsi:type="dcterms:W3CDTF">2019-12-31T01:40:10Z</dcterms:created>
  <dcterms:modified xsi:type="dcterms:W3CDTF">2024-07-17T01:50:34Z</dcterms:modified>
</cp:coreProperties>
</file>